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sita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AAAA"/>
    <numFmt numFmtId="165" formatCode="&quot;R$&quot; #.##0,00"/>
    <numFmt numFmtId="166" formatCode="0.0"/>
    <numFmt numFmtId="167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22C55E"/>
      <sz val="10"/>
    </font>
    <font>
      <name val="Calibri"/>
      <b val="1"/>
      <color rgb="000F766E"/>
      <sz val="12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  <fill>
      <patternFill patternType="solid">
        <fgColor rgb="00FFFBEB"/>
        <b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center" vertical="center" wrapText="1"/>
    </xf>
    <xf numFmtId="0" fontId="2" fillId="5" borderId="0" applyAlignment="1" pivotButton="0" quotePrefix="0" xfId="0">
      <alignment horizontal="center" vertical="center" wrapText="1"/>
    </xf>
    <xf numFmtId="166" fontId="4" fillId="0" borderId="1" pivotButton="0" quotePrefix="0" xfId="0"/>
    <xf numFmtId="165" fontId="4" fillId="0" borderId="1" pivotButton="0" quotePrefix="0" xfId="0"/>
    <xf numFmtId="0" fontId="0" fillId="5" borderId="1" pivotButton="0" quotePrefix="0" xfId="0"/>
    <xf numFmtId="0" fontId="4" fillId="6" borderId="1" pivotButton="0" quotePrefix="0" xfId="0"/>
    <xf numFmtId="0" fontId="0" fillId="0" borderId="4" pivotButton="0" quotePrefix="0" xfId="0"/>
    <xf numFmtId="0" fontId="0" fillId="0" borderId="5" pivotButton="0" quotePrefix="0" xfId="0"/>
    <xf numFmtId="1" fontId="5" fillId="0" borderId="1" applyAlignment="1" pivotButton="0" quotePrefix="0" xfId="0">
      <alignment horizontal="center" vertical="center" wrapText="1"/>
    </xf>
    <xf numFmtId="167" fontId="5" fillId="0" borderId="1" applyAlignment="1" pivotButton="0" quotePrefix="0" xfId="0">
      <alignment horizontal="center" vertical="center" wrapText="1"/>
    </xf>
    <xf numFmtId="166" fontId="5" fillId="0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1" fontId="6" fillId="6" borderId="1" applyAlignment="1" pivotButton="0" quotePrefix="0" xfId="0">
      <alignment horizontal="center" vertical="center" wrapText="1"/>
    </xf>
    <xf numFmtId="167" fontId="6" fillId="6" borderId="1" applyAlignment="1" pivotButton="0" quotePrefix="0" xfId="0">
      <alignment horizontal="center" vertical="center" wrapText="1"/>
    </xf>
    <xf numFmtId="165" fontId="6" fillId="6" borderId="1" applyAlignment="1" pivotButton="0" quotePrefix="0" xfId="0">
      <alignment horizontal="center" vertical="center" wrapText="1"/>
    </xf>
    <xf numFmtId="166" fontId="6" fillId="6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22C55E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Visitas e Valor Potencial por Vendedor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'Dashboard'!$A$9:$A$13</f>
            </numRef>
          </cat>
          <val>
            <numRef>
              <f>'Dashboard'!$C$9:$C$13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Vendedor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Potencial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Visitas por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'Dashboard'!B17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'Dashboard'!$A$18:$A$20</f>
            </numRef>
          </cat>
          <val>
            <numRef>
              <f>'Dashboard'!$B$18:$B$20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20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5" customWidth="1" min="2" max="2"/>
    <col width="22" customWidth="1" min="3" max="3"/>
    <col width="16" customWidth="1" min="4" max="4"/>
    <col width="16" customWidth="1" min="5" max="5"/>
    <col width="14" customWidth="1" min="6" max="6"/>
    <col width="22" customWidth="1" min="7" max="7"/>
    <col width="13" customWidth="1" min="8" max="8"/>
    <col width="13" customWidth="1" min="9" max="9"/>
    <col width="17" customWidth="1" min="10" max="10"/>
    <col width="14" customWidth="1" min="11" max="11"/>
    <col width="15" customWidth="1" min="12" max="12"/>
    <col width="20" customWidth="1" min="13" max="13"/>
    <col width="30" customWidth="1" min="14" max="14"/>
  </cols>
  <sheetData>
    <row r="1" ht="26" customHeight="1">
      <c r="A1" s="1" t="inlineStr">
        <is>
          <t>CONTROLE DE VISITAS A CLIENTES - 2026</t>
        </is>
      </c>
    </row>
    <row r="2" ht="32" customHeight="1">
      <c r="A2" s="2" t="inlineStr">
        <is>
          <t>ID</t>
        </is>
      </c>
      <c r="B2" s="2" t="inlineStr">
        <is>
          <t>Data da Visita</t>
        </is>
      </c>
      <c r="C2" s="2" t="inlineStr">
        <is>
          <t>Cliente</t>
        </is>
      </c>
      <c r="D2" s="2" t="inlineStr">
        <is>
          <t>Cidade</t>
        </is>
      </c>
      <c r="E2" s="2" t="inlineStr">
        <is>
          <t>Vendedor</t>
        </is>
      </c>
      <c r="F2" s="2" t="inlineStr">
        <is>
          <t>Tipo de Visita</t>
        </is>
      </c>
      <c r="G2" s="2" t="inlineStr">
        <is>
          <t>Objetivo</t>
        </is>
      </c>
      <c r="H2" s="2" t="inlineStr">
        <is>
          <t>Status</t>
        </is>
      </c>
      <c r="I2" s="2" t="inlineStr">
        <is>
          <t>Duração (min)</t>
        </is>
      </c>
      <c r="J2" s="2" t="inlineStr">
        <is>
          <t>Valor Potencial (R$)</t>
        </is>
      </c>
      <c r="K2" s="2" t="inlineStr">
        <is>
          <t>Satisfação (1-5)</t>
        </is>
      </c>
      <c r="L2" s="2" t="inlineStr">
        <is>
          <t>Próxima Visita</t>
        </is>
      </c>
      <c r="M2" s="2" t="inlineStr">
        <is>
          <t>Classificação Potencial</t>
        </is>
      </c>
      <c r="N2" s="2" t="inlineStr">
        <is>
          <t>Observações</t>
        </is>
      </c>
    </row>
    <row r="3">
      <c r="A3" s="3" t="n">
        <v>1</v>
      </c>
      <c r="B3" s="4" t="inlineStr">
        <is>
          <t>2026-02-03</t>
        </is>
      </c>
      <c r="C3" s="5" t="inlineStr">
        <is>
          <t>Tech Solutions Ltda</t>
        </is>
      </c>
      <c r="D3" s="3" t="inlineStr">
        <is>
          <t>São Paulo</t>
        </is>
      </c>
      <c r="E3" s="3" t="inlineStr">
        <is>
          <t>João Silva</t>
        </is>
      </c>
      <c r="F3" s="3" t="inlineStr">
        <is>
          <t>Presencial</t>
        </is>
      </c>
      <c r="G3" s="5" t="inlineStr">
        <is>
          <t>Apresentação de Produto</t>
        </is>
      </c>
      <c r="H3" s="3" t="inlineStr">
        <is>
          <t>Realizada</t>
        </is>
      </c>
      <c r="I3" s="3" t="n">
        <v>60</v>
      </c>
      <c r="J3" s="6" t="n">
        <v>8500</v>
      </c>
      <c r="K3" s="3" t="n">
        <v>5</v>
      </c>
      <c r="L3" s="4" t="inlineStr">
        <is>
          <t>2026-08-03</t>
        </is>
      </c>
      <c r="M3" s="3">
        <f>IF(J3&gt;=8000,"Alto Potencial",IF(J3&gt;=3000,"Médio Potencial","Baixo Potencial"))</f>
        <v/>
      </c>
      <c r="N3" s="5" t="inlineStr">
        <is>
          <t>Cliente interessado em expandir contrato</t>
        </is>
      </c>
    </row>
    <row r="4">
      <c r="A4" s="7" t="n">
        <v>2</v>
      </c>
      <c r="B4" s="8" t="inlineStr">
        <is>
          <t>2026-02-10</t>
        </is>
      </c>
      <c r="C4" s="9" t="inlineStr">
        <is>
          <t>Comercial Andrade</t>
        </is>
      </c>
      <c r="D4" s="7" t="inlineStr">
        <is>
          <t>Rio de Janeiro</t>
        </is>
      </c>
      <c r="E4" s="7" t="inlineStr">
        <is>
          <t>Maria Oliveira</t>
        </is>
      </c>
      <c r="F4" s="7" t="inlineStr">
        <is>
          <t>Remota</t>
        </is>
      </c>
      <c r="G4" s="9" t="inlineStr">
        <is>
          <t>Renovação de Contrato</t>
        </is>
      </c>
      <c r="H4" s="7" t="inlineStr">
        <is>
          <t>Realizada</t>
        </is>
      </c>
      <c r="I4" s="7" t="n">
        <v>45</v>
      </c>
      <c r="J4" s="10" t="n">
        <v>3200</v>
      </c>
      <c r="K4" s="7" t="n">
        <v>4</v>
      </c>
      <c r="L4" s="8" t="inlineStr">
        <is>
          <t>2026-08-10</t>
        </is>
      </c>
      <c r="M4" s="7">
        <f>IF(J4&gt;=8000,"Alto Potencial",IF(J4&gt;=3000,"Médio Potencial","Baixo Potencial"))</f>
        <v/>
      </c>
      <c r="N4" s="9" t="inlineStr">
        <is>
          <t>Aguardando aprovação financeira</t>
        </is>
      </c>
    </row>
    <row r="5">
      <c r="A5" s="3" t="n">
        <v>3</v>
      </c>
      <c r="B5" s="4" t="inlineStr">
        <is>
          <t>2026-02-18</t>
        </is>
      </c>
      <c r="C5" s="5" t="inlineStr">
        <is>
          <t>Distribuidora Sul</t>
        </is>
      </c>
      <c r="D5" s="3" t="inlineStr">
        <is>
          <t>Belo Horizonte</t>
        </is>
      </c>
      <c r="E5" s="3" t="inlineStr">
        <is>
          <t>Pedro Santos</t>
        </is>
      </c>
      <c r="F5" s="3" t="inlineStr">
        <is>
          <t>Presencial</t>
        </is>
      </c>
      <c r="G5" s="5" t="inlineStr">
        <is>
          <t>Prospecção</t>
        </is>
      </c>
      <c r="H5" s="3" t="inlineStr">
        <is>
          <t>Cancelada</t>
        </is>
      </c>
      <c r="I5" s="3" t="n">
        <v>30</v>
      </c>
      <c r="J5" s="6" t="n">
        <v>1500</v>
      </c>
      <c r="K5" s="3" t="n">
        <v>3</v>
      </c>
      <c r="L5" s="4" t="inlineStr">
        <is>
          <t>2026-08-18</t>
        </is>
      </c>
      <c r="M5" s="3">
        <f>IF(J5&gt;=8000,"Alto Potencial",IF(J5&gt;=3000,"Médio Potencial","Baixo Potencial"))</f>
        <v/>
      </c>
      <c r="N5" s="5" t="inlineStr">
        <is>
          <t>Cliente remarcou por viagem</t>
        </is>
      </c>
    </row>
    <row r="6">
      <c r="A6" s="7" t="n">
        <v>4</v>
      </c>
      <c r="B6" s="8" t="inlineStr">
        <is>
          <t>2026-03-01</t>
        </is>
      </c>
      <c r="C6" s="9" t="inlineStr">
        <is>
          <t>Mercado Central</t>
        </is>
      </c>
      <c r="D6" s="7" t="inlineStr">
        <is>
          <t>Curitiba</t>
        </is>
      </c>
      <c r="E6" s="7" t="inlineStr">
        <is>
          <t>Ana Souza</t>
        </is>
      </c>
      <c r="F6" s="7" t="inlineStr">
        <is>
          <t>Presencial</t>
        </is>
      </c>
      <c r="G6" s="9" t="inlineStr">
        <is>
          <t>Pós-venda</t>
        </is>
      </c>
      <c r="H6" s="7" t="inlineStr">
        <is>
          <t>Realizada</t>
        </is>
      </c>
      <c r="I6" s="7" t="n">
        <v>90</v>
      </c>
      <c r="J6" s="10" t="n">
        <v>12000</v>
      </c>
      <c r="K6" s="7" t="n">
        <v>5</v>
      </c>
      <c r="L6" s="8" t="inlineStr">
        <is>
          <t>2026-09-01</t>
        </is>
      </c>
      <c r="M6" s="7">
        <f>IF(J6&gt;=8000,"Alto Potencial",IF(J6&gt;=3000,"Médio Potencial","Baixo Potencial"))</f>
        <v/>
      </c>
      <c r="N6" s="9" t="inlineStr">
        <is>
          <t>Fechamento previsto para próximo mês</t>
        </is>
      </c>
    </row>
    <row r="7">
      <c r="A7" s="3" t="n">
        <v>5</v>
      </c>
      <c r="B7" s="4" t="inlineStr">
        <is>
          <t>2026-03-12</t>
        </is>
      </c>
      <c r="C7" s="5" t="inlineStr">
        <is>
          <t>Indústria Nova Era</t>
        </is>
      </c>
      <c r="D7" s="3" t="inlineStr">
        <is>
          <t>Porto Alegre</t>
        </is>
      </c>
      <c r="E7" s="3" t="inlineStr">
        <is>
          <t>Carlos Pereira</t>
        </is>
      </c>
      <c r="F7" s="3" t="inlineStr">
        <is>
          <t>Remota</t>
        </is>
      </c>
      <c r="G7" s="5" t="inlineStr">
        <is>
          <t>Negociação Comercial</t>
        </is>
      </c>
      <c r="H7" s="3" t="inlineStr">
        <is>
          <t>Reagendada</t>
        </is>
      </c>
      <c r="I7" s="3" t="n">
        <v>40</v>
      </c>
      <c r="J7" s="6" t="n">
        <v>4200</v>
      </c>
      <c r="K7" s="3" t="n">
        <v>4</v>
      </c>
      <c r="L7" s="4" t="inlineStr">
        <is>
          <t>2026-09-12</t>
        </is>
      </c>
      <c r="M7" s="3">
        <f>IF(J7&gt;=8000,"Alto Potencial",IF(J7&gt;=3000,"Médio Potencial","Baixo Potencial"))</f>
        <v/>
      </c>
      <c r="N7" s="5" t="inlineStr">
        <is>
          <t>Nova data confirmada por telefone</t>
        </is>
      </c>
    </row>
    <row r="8">
      <c r="A8" s="7" t="n">
        <v>6</v>
      </c>
      <c r="B8" s="8" t="inlineStr">
        <is>
          <t>2026-04-05</t>
        </is>
      </c>
      <c r="C8" s="9" t="inlineStr">
        <is>
          <t>Farmácia Bem Estar</t>
        </is>
      </c>
      <c r="D8" s="7" t="inlineStr">
        <is>
          <t>Salvador</t>
        </is>
      </c>
      <c r="E8" s="7" t="inlineStr">
        <is>
          <t>João Silva</t>
        </is>
      </c>
      <c r="F8" s="7" t="inlineStr">
        <is>
          <t>Presencial</t>
        </is>
      </c>
      <c r="G8" s="9" t="inlineStr">
        <is>
          <t>Suporte Técnico</t>
        </is>
      </c>
      <c r="H8" s="7" t="inlineStr">
        <is>
          <t>Realizada</t>
        </is>
      </c>
      <c r="I8" s="7" t="n">
        <v>75</v>
      </c>
      <c r="J8" s="10" t="n">
        <v>2800</v>
      </c>
      <c r="K8" s="7" t="n">
        <v>4</v>
      </c>
      <c r="L8" s="8" t="inlineStr">
        <is>
          <t>2026-10-05</t>
        </is>
      </c>
      <c r="M8" s="7">
        <f>IF(J8&gt;=8000,"Alto Potencial",IF(J8&gt;=3000,"Médio Potencial","Baixo Potencial"))</f>
        <v/>
      </c>
      <c r="N8" s="9" t="inlineStr">
        <is>
          <t>Problema técnico resolvido em campo</t>
        </is>
      </c>
    </row>
    <row r="9">
      <c r="A9" s="3" t="n">
        <v>7</v>
      </c>
      <c r="B9" s="4" t="inlineStr">
        <is>
          <t>2026-04-20</t>
        </is>
      </c>
      <c r="C9" s="5" t="inlineStr">
        <is>
          <t>Construtora Horizonte</t>
        </is>
      </c>
      <c r="D9" s="3" t="inlineStr">
        <is>
          <t>Recife</t>
        </is>
      </c>
      <c r="E9" s="3" t="inlineStr">
        <is>
          <t>Maria Oliveira</t>
        </is>
      </c>
      <c r="F9" s="3" t="inlineStr">
        <is>
          <t>Presencial</t>
        </is>
      </c>
      <c r="G9" s="5" t="inlineStr">
        <is>
          <t>Apresentação de Produto</t>
        </is>
      </c>
      <c r="H9" s="3" t="inlineStr">
        <is>
          <t>Realizada</t>
        </is>
      </c>
      <c r="I9" s="3" t="n">
        <v>50</v>
      </c>
      <c r="J9" s="6" t="n">
        <v>15000</v>
      </c>
      <c r="K9" s="3" t="n">
        <v>5</v>
      </c>
      <c r="L9" s="4" t="inlineStr">
        <is>
          <t>2026-10-20</t>
        </is>
      </c>
      <c r="M9" s="3">
        <f>IF(J9&gt;=8000,"Alto Potencial",IF(J9&gt;=3000,"Médio Potencial","Baixo Potencial"))</f>
        <v/>
      </c>
      <c r="N9" s="5" t="inlineStr">
        <is>
          <t>Excelente receptividade do cliente</t>
        </is>
      </c>
    </row>
    <row r="10">
      <c r="A10" s="7" t="n">
        <v>8</v>
      </c>
      <c r="B10" s="8" t="inlineStr">
        <is>
          <t>2026-05-02</t>
        </is>
      </c>
      <c r="C10" s="9" t="inlineStr">
        <is>
          <t>Auto Peças Rápidas</t>
        </is>
      </c>
      <c r="D10" s="7" t="inlineStr">
        <is>
          <t>Fortaleza</t>
        </is>
      </c>
      <c r="E10" s="7" t="inlineStr">
        <is>
          <t>Pedro Santos</t>
        </is>
      </c>
      <c r="F10" s="7" t="inlineStr">
        <is>
          <t>Remota</t>
        </is>
      </c>
      <c r="G10" s="9" t="inlineStr">
        <is>
          <t>Prospecção</t>
        </is>
      </c>
      <c r="H10" s="7" t="inlineStr">
        <is>
          <t>Cancelada</t>
        </is>
      </c>
      <c r="I10" s="7" t="n">
        <v>30</v>
      </c>
      <c r="J10" s="10" t="n">
        <v>900</v>
      </c>
      <c r="K10" s="7" t="n">
        <v>2</v>
      </c>
      <c r="L10" s="8" t="inlineStr">
        <is>
          <t>2026-11-02</t>
        </is>
      </c>
      <c r="M10" s="7">
        <f>IF(J10&gt;=8000,"Alto Potencial",IF(J10&gt;=3000,"Médio Potencial","Baixo Potencial"))</f>
        <v/>
      </c>
      <c r="N10" s="9" t="inlineStr">
        <is>
          <t>Cliente cancelou sem justificativa</t>
        </is>
      </c>
    </row>
    <row r="11">
      <c r="A11" s="3" t="n">
        <v>9</v>
      </c>
      <c r="B11" s="4" t="inlineStr">
        <is>
          <t>2026-05-15</t>
        </is>
      </c>
      <c r="C11" s="5" t="inlineStr">
        <is>
          <t>Padaria Doce Sabor</t>
        </is>
      </c>
      <c r="D11" s="3" t="inlineStr">
        <is>
          <t>Brasília</t>
        </is>
      </c>
      <c r="E11" s="3" t="inlineStr">
        <is>
          <t>Ana Souza</t>
        </is>
      </c>
      <c r="F11" s="3" t="inlineStr">
        <is>
          <t>Presencial</t>
        </is>
      </c>
      <c r="G11" s="5" t="inlineStr">
        <is>
          <t>Renovação de Contrato</t>
        </is>
      </c>
      <c r="H11" s="3" t="inlineStr">
        <is>
          <t>Realizada</t>
        </is>
      </c>
      <c r="I11" s="3" t="n">
        <v>65</v>
      </c>
      <c r="J11" s="6" t="n">
        <v>5200</v>
      </c>
      <c r="K11" s="3" t="n">
        <v>4</v>
      </c>
      <c r="L11" s="4" t="inlineStr">
        <is>
          <t>2026-11-15</t>
        </is>
      </c>
      <c r="M11" s="3">
        <f>IF(J11&gt;=8000,"Alto Potencial",IF(J11&gt;=3000,"Médio Potencial","Baixo Potencial"))</f>
        <v/>
      </c>
      <c r="N11" s="5" t="inlineStr">
        <is>
          <t>Cliente solicitou desconto adicional</t>
        </is>
      </c>
    </row>
    <row r="12">
      <c r="A12" s="7" t="n">
        <v>10</v>
      </c>
      <c r="B12" s="8" t="inlineStr">
        <is>
          <t>2026-06-01</t>
        </is>
      </c>
      <c r="C12" s="9" t="inlineStr">
        <is>
          <t>Móveis Elegance</t>
        </is>
      </c>
      <c r="D12" s="7" t="inlineStr">
        <is>
          <t>Campinas</t>
        </is>
      </c>
      <c r="E12" s="7" t="inlineStr">
        <is>
          <t>Carlos Pereira</t>
        </is>
      </c>
      <c r="F12" s="7" t="inlineStr">
        <is>
          <t>Presencial</t>
        </is>
      </c>
      <c r="G12" s="9" t="inlineStr">
        <is>
          <t>Negociação Comercial</t>
        </is>
      </c>
      <c r="H12" s="7" t="inlineStr">
        <is>
          <t>Realizada</t>
        </is>
      </c>
      <c r="I12" s="7" t="n">
        <v>55</v>
      </c>
      <c r="J12" s="10" t="n">
        <v>7300</v>
      </c>
      <c r="K12" s="7" t="n">
        <v>5</v>
      </c>
      <c r="L12" s="8" t="inlineStr">
        <is>
          <t>2026-12-01</t>
        </is>
      </c>
      <c r="M12" s="7">
        <f>IF(J12&gt;=8000,"Alto Potencial",IF(J12&gt;=3000,"Médio Potencial","Baixo Potencial"))</f>
        <v/>
      </c>
      <c r="N12" s="9" t="inlineStr">
        <is>
          <t>Contrato assinado na visita</t>
        </is>
      </c>
    </row>
    <row r="13"/>
    <row r="14">
      <c r="A14" s="11" t="inlineStr">
        <is>
          <t>TOTAIS / MÉDIAS</t>
        </is>
      </c>
      <c r="I14" s="12">
        <f>AVERAGE(I3:I12)</f>
        <v/>
      </c>
      <c r="J14" s="13">
        <f>SUM(J3:J12)</f>
        <v/>
      </c>
      <c r="K14" s="12">
        <f>AVERAGE(K3:K12)</f>
        <v/>
      </c>
      <c r="M14" s="14" t="n"/>
      <c r="N14" s="14" t="n"/>
    </row>
    <row r="15"/>
    <row r="16">
      <c r="A16" s="15" t="inlineStr">
        <is>
          <t>Total de Visitas</t>
        </is>
      </c>
      <c r="B16" s="16" t="n"/>
      <c r="C16" s="17" t="n"/>
      <c r="D16" s="18">
        <f>COUNTA(A3:A12)</f>
        <v/>
      </c>
    </row>
    <row r="17">
      <c r="A17" s="15" t="inlineStr">
        <is>
          <t>Visitas Realizadas</t>
        </is>
      </c>
      <c r="B17" s="16" t="n"/>
      <c r="C17" s="17" t="n"/>
      <c r="D17" s="18">
        <f>COUNTIF(H3:H12,"Realizada")</f>
        <v/>
      </c>
    </row>
    <row r="18">
      <c r="A18" s="15" t="inlineStr">
        <is>
          <t>Visitas Canceladas</t>
        </is>
      </c>
      <c r="B18" s="16" t="n"/>
      <c r="C18" s="17" t="n"/>
      <c r="D18" s="18">
        <f>COUNTIF(H3:H12,"Cancelada")</f>
        <v/>
      </c>
    </row>
    <row r="19">
      <c r="A19" s="15" t="inlineStr">
        <is>
          <t>% de Realização</t>
        </is>
      </c>
      <c r="B19" s="16" t="n"/>
      <c r="C19" s="17" t="n"/>
      <c r="D19" s="19">
        <f>IFERROR(COUNTIF(H3:H12,"Realizada")/COUNTA(A3:A12),0)</f>
        <v/>
      </c>
    </row>
    <row r="20">
      <c r="A20" s="15" t="inlineStr">
        <is>
          <t>Satisfação Média</t>
        </is>
      </c>
      <c r="B20" s="16" t="n"/>
      <c r="C20" s="17" t="n"/>
      <c r="D20" s="20">
        <f>AVERAGE(K3:K12)</f>
        <v/>
      </c>
    </row>
  </sheetData>
  <mergeCells count="7">
    <mergeCell ref="A1:N1"/>
    <mergeCell ref="A14:H14"/>
    <mergeCell ref="A16:C16"/>
    <mergeCell ref="A17:C17"/>
    <mergeCell ref="A18:C18"/>
    <mergeCell ref="A19:C19"/>
    <mergeCell ref="A20:C20"/>
  </mergeCells>
  <conditionalFormatting sqref="H3:H12">
    <cfRule type="expression" priority="1" dxfId="0" stopIfTrue="1">
      <formula>H3="Cancelada"</formula>
    </cfRule>
    <cfRule type="expression" priority="2" dxfId="1" stopIfTrue="1">
      <formula>H3="Realizada"</formula>
    </cfRule>
  </conditionalFormatting>
  <conditionalFormatting sqref="K3:K12">
    <cfRule type="cellIs" priority="3" operator="lessThan" dxfId="0">
      <formula>3</formula>
    </cfRule>
    <cfRule type="cellIs" priority="4" operator="greaterThanOrEqual" dxfId="1">
      <formula>4</formula>
    </cfRule>
  </conditionalFormatting>
  <dataValidations count="2">
    <dataValidation sqref="H3:H32" showErrorMessage="1" showInputMessage="1" allowBlank="1" type="list">
      <formula1>"Realizada,Cancelada,Reagendada"</formula1>
    </dataValidation>
    <dataValidation sqref="F3:F32" showErrorMessage="1" showInputMessage="1" allowBlank="1" type="list">
      <formula1>"Presencial,Remota"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18" customWidth="1" min="4" max="4"/>
    <col width="18" customWidth="1" min="5" max="5"/>
    <col width="18" customWidth="1" min="6" max="6"/>
  </cols>
  <sheetData>
    <row r="1" ht="26" customHeight="1">
      <c r="A1" s="1" t="inlineStr">
        <is>
          <t>DASHBOARD - VISITAS A CLIENTES</t>
        </is>
      </c>
    </row>
    <row r="2"/>
    <row r="3" ht="20" customHeight="1">
      <c r="A3" s="21" t="inlineStr">
        <is>
          <t>Total de Visitas</t>
        </is>
      </c>
      <c r="B3" s="21" t="inlineStr">
        <is>
          <t>Realizadas</t>
        </is>
      </c>
      <c r="C3" s="21" t="inlineStr">
        <is>
          <t>Canceladas</t>
        </is>
      </c>
      <c r="D3" s="21" t="inlineStr">
        <is>
          <t>% Realização</t>
        </is>
      </c>
      <c r="E3" s="21" t="inlineStr">
        <is>
          <t>Valor Potencial Total</t>
        </is>
      </c>
      <c r="F3" s="21" t="inlineStr">
        <is>
          <t>Satisfação Média</t>
        </is>
      </c>
    </row>
    <row r="4" ht="20" customHeight="1">
      <c r="A4" s="22">
        <f>Visitas!A14</f>
        <v/>
      </c>
      <c r="B4" s="22">
        <f>COUNTIF(Visitas!H3:H12,"Realizada")</f>
        <v/>
      </c>
      <c r="C4" s="22">
        <f>COUNTIF(Visitas!H3:H12,"Cancelada")</f>
        <v/>
      </c>
      <c r="D4" s="23">
        <f>IFERROR(COUNTIF(Visitas!H3:H12,"Realizada")/COUNTA(Visitas!A3:A12),0)</f>
        <v/>
      </c>
      <c r="E4" s="24">
        <f>SUM(Visitas!J3:J12)</f>
        <v/>
      </c>
      <c r="F4" s="25">
        <f>AVERAGE(Visitas!K3:K12)</f>
        <v/>
      </c>
    </row>
    <row r="5"/>
    <row r="6"/>
    <row r="7">
      <c r="A7" s="11" t="inlineStr">
        <is>
          <t>DESEMPENHO POR VENDEDOR</t>
        </is>
      </c>
    </row>
    <row r="8">
      <c r="A8" s="2" t="inlineStr">
        <is>
          <t>Vendedor</t>
        </is>
      </c>
      <c r="B8" s="2" t="inlineStr">
        <is>
          <t>Qtde Visitas</t>
        </is>
      </c>
      <c r="C8" s="2" t="inlineStr">
        <is>
          <t>Valor Potencial (R$)</t>
        </is>
      </c>
      <c r="D8" s="2" t="inlineStr">
        <is>
          <t>Satisfação Média</t>
        </is>
      </c>
    </row>
    <row r="9">
      <c r="A9" s="5" t="inlineStr">
        <is>
          <t>João Silva</t>
        </is>
      </c>
      <c r="B9" s="3">
        <f>COUNTIF(Visitas!E3:E12,A9)</f>
        <v/>
      </c>
      <c r="C9" s="6">
        <f>SUMIF(Visitas!E3:E12,A9,Visitas!J3:J12)</f>
        <v/>
      </c>
      <c r="D9" s="26">
        <f>IFERROR(AVERAGEIF(Visitas!E3:E12,A9,Visitas!K3:K12),0)</f>
        <v/>
      </c>
    </row>
    <row r="10">
      <c r="A10" s="9" t="inlineStr">
        <is>
          <t>Maria Oliveira</t>
        </is>
      </c>
      <c r="B10" s="7">
        <f>COUNTIF(Visitas!E3:E12,A10)</f>
        <v/>
      </c>
      <c r="C10" s="10">
        <f>SUMIF(Visitas!E3:E12,A10,Visitas!J3:J12)</f>
        <v/>
      </c>
      <c r="D10" s="27">
        <f>IFERROR(AVERAGEIF(Visitas!E3:E12,A10,Visitas!K3:K12),0)</f>
        <v/>
      </c>
    </row>
    <row r="11">
      <c r="A11" s="5" t="inlineStr">
        <is>
          <t>Pedro Santos</t>
        </is>
      </c>
      <c r="B11" s="3">
        <f>COUNTIF(Visitas!E3:E12,A11)</f>
        <v/>
      </c>
      <c r="C11" s="6">
        <f>SUMIF(Visitas!E3:E12,A11,Visitas!J3:J12)</f>
        <v/>
      </c>
      <c r="D11" s="26">
        <f>IFERROR(AVERAGEIF(Visitas!E3:E12,A11,Visitas!K3:K12),0)</f>
        <v/>
      </c>
    </row>
    <row r="12">
      <c r="A12" s="9" t="inlineStr">
        <is>
          <t>Ana Souza</t>
        </is>
      </c>
      <c r="B12" s="7">
        <f>COUNTIF(Visitas!E3:E12,A12)</f>
        <v/>
      </c>
      <c r="C12" s="10">
        <f>SUMIF(Visitas!E3:E12,A12,Visitas!J3:J12)</f>
        <v/>
      </c>
      <c r="D12" s="27">
        <f>IFERROR(AVERAGEIF(Visitas!E3:E12,A12,Visitas!K3:K12),0)</f>
        <v/>
      </c>
    </row>
    <row r="13">
      <c r="A13" s="5" t="inlineStr">
        <is>
          <t>Carlos Pereira</t>
        </is>
      </c>
      <c r="B13" s="3">
        <f>COUNTIF(Visitas!E3:E12,A13)</f>
        <v/>
      </c>
      <c r="C13" s="6">
        <f>SUMIF(Visitas!E3:E12,A13,Visitas!J3:J12)</f>
        <v/>
      </c>
      <c r="D13" s="26">
        <f>IFERROR(AVERAGEIF(Visitas!E3:E12,A13,Visitas!K3:K12),0)</f>
        <v/>
      </c>
    </row>
    <row r="14"/>
    <row r="15"/>
    <row r="16">
      <c r="A16" s="11" t="inlineStr">
        <is>
          <t>DISTRIBUIÇÃO POR STATUS</t>
        </is>
      </c>
    </row>
    <row r="17">
      <c r="A17" s="2" t="inlineStr">
        <is>
          <t>Status</t>
        </is>
      </c>
      <c r="B17" s="2" t="inlineStr">
        <is>
          <t>Quantidade</t>
        </is>
      </c>
    </row>
    <row r="18">
      <c r="A18" s="5" t="inlineStr">
        <is>
          <t>Realizada</t>
        </is>
      </c>
      <c r="B18" s="3">
        <f>COUNTIF(Visitas!H3:H12,A18)</f>
        <v/>
      </c>
    </row>
    <row r="19">
      <c r="A19" s="9" t="inlineStr">
        <is>
          <t>Cancelada</t>
        </is>
      </c>
      <c r="B19" s="7">
        <f>COUNTIF(Visitas!H3:H12,A19)</f>
        <v/>
      </c>
    </row>
    <row r="20">
      <c r="A20" s="5" t="inlineStr">
        <is>
          <t>Reagendada</t>
        </is>
      </c>
      <c r="B20" s="3">
        <f>COUNTIF(Visitas!H3:H12,A20)</f>
        <v/>
      </c>
    </row>
  </sheetData>
  <mergeCells count="3">
    <mergeCell ref="A1:F1"/>
    <mergeCell ref="A7:D7"/>
    <mergeCell ref="A16:B1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 ht="26" customHeight="1">
      <c r="A1" s="1" t="inlineStr">
        <is>
          <t>INSTRUÇÕES DE USO - CONTROLE DE VISITAS</t>
        </is>
      </c>
    </row>
    <row r="2">
      <c r="A2" s="2" t="inlineStr">
        <is>
          <t>Item</t>
        </is>
      </c>
      <c r="B2" s="2" t="inlineStr">
        <is>
          <t>Descrição</t>
        </is>
      </c>
    </row>
    <row r="3" ht="32" customHeight="1">
      <c r="A3" s="28" t="inlineStr">
        <is>
          <t>Aba Visitas</t>
        </is>
      </c>
      <c r="B3" s="5" t="inlineStr">
        <is>
          <t>Contém o registro completo de cada visita realizada a clientes, incluindo data, cliente, cidade, vendedor, tipo, objetivo, status, duração, valor potencial e satisfação.</t>
        </is>
      </c>
    </row>
    <row r="4" ht="32" customHeight="1">
      <c r="A4" s="29" t="inlineStr">
        <is>
          <t>Coluna Status</t>
        </is>
      </c>
      <c r="B4" s="9" t="inlineStr">
        <is>
          <t>Selecione um valor da lista (Realizada, Cancelada, Reagendada) usando o menu suspenso. As cores mudam automaticamente conforme o status.</t>
        </is>
      </c>
    </row>
    <row r="5" ht="32" customHeight="1">
      <c r="A5" s="28" t="inlineStr">
        <is>
          <t>Coluna Tipo de Visita</t>
        </is>
      </c>
      <c r="B5" s="5" t="inlineStr">
        <is>
          <t>Use o menu suspenso para escolher entre Presencial ou Remota.</t>
        </is>
      </c>
    </row>
    <row r="6" ht="32" customHeight="1">
      <c r="A6" s="29" t="inlineStr">
        <is>
          <t>Classificação Potencial</t>
        </is>
      </c>
      <c r="B6" s="9" t="inlineStr">
        <is>
          <t>Calculada automaticamente por fórmula: Alto Potencial (&gt;=R$ 8.000), Médio Potencial (&gt;=R$ 3.000) ou Baixo Potencial, com base no valor potencial informado.</t>
        </is>
      </c>
    </row>
    <row r="7" ht="32" customHeight="1">
      <c r="A7" s="28" t="inlineStr">
        <is>
          <t>Satisfação (1-5)</t>
        </is>
      </c>
      <c r="B7" s="5" t="inlineStr">
        <is>
          <t>Nota atribuída pelo cliente na visita. Valores abaixo de 3 aparecem destacados em vermelho e acima de 4 em verde.</t>
        </is>
      </c>
    </row>
    <row r="8" ht="32" customHeight="1">
      <c r="A8" s="29" t="inlineStr">
        <is>
          <t>Indicadores Automáticos</t>
        </is>
      </c>
      <c r="B8" s="9" t="inlineStr">
        <is>
          <t>Na aba Visitas, abaixo da tabela, são calculados totais, médias e percentuais de realização usando fórmulas SUM, AVERAGE e COUNTIF.</t>
        </is>
      </c>
    </row>
    <row r="9" ht="32" customHeight="1">
      <c r="A9" s="28" t="inlineStr">
        <is>
          <t>Aba Dashboard</t>
        </is>
      </c>
      <c r="B9" s="5" t="inlineStr">
        <is>
          <t>Apresenta os principais indicadores (KPIs), desempenho por vendedor e gráficos de barras e pizza para visualização rápida dos resultados.</t>
        </is>
      </c>
    </row>
    <row r="10" ht="32" customHeight="1">
      <c r="A10" s="29" t="inlineStr">
        <is>
          <t>Atualização dos Dados</t>
        </is>
      </c>
      <c r="B10" s="9" t="inlineStr">
        <is>
          <t>Ao inserir novas visitas na aba Visitas, mantenha o mesmo padrão de colunas para que as fórmulas e gráficos continuem funcionando corretamente.</t>
        </is>
      </c>
    </row>
    <row r="11" ht="32" customHeight="1">
      <c r="A11" s="28" t="inlineStr">
        <is>
          <t>Cores de Referência</t>
        </is>
      </c>
      <c r="B11" s="5" t="inlineStr">
        <is>
          <t>Amarelo claro indica células editáveis; verde indica valores positivos/bons resultados; vermelho indica alertas ou pontos de atenção.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2026-07-21T17:34:50Z</dcterms:created>
  <dcterms:modified xmlns:dcterms="http://purl.org/dc/terms/" xmlns:xsi="http://www.w3.org/2001/XMLSchema-instance" xsi:type="dcterms:W3CDTF">2026-07-21T17:34:50Z</dcterms:modified>
</cp:coreProperties>
</file>