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tina Diária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Lista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'Rotina Diária'!$A$1:$P$1000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0,0%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"/>
      <color rgb="001D4ED8"/>
      <sz val="10"/>
    </font>
    <font>
      <name val="Aptos Display"/>
      <b val="1"/>
      <color rgb="00FFFFFF"/>
      <sz val="16"/>
    </font>
    <font>
      <name val="Aptos"/>
      <b val="1"/>
      <color rgb="001D4ED8"/>
      <sz val="14"/>
    </font>
    <font>
      <name val="Aptos"/>
      <b val="1"/>
      <color rgb="00065F46"/>
      <sz val="11"/>
    </font>
    <font>
      <name val="Aptos"/>
      <b val="1"/>
      <color rgb="00FFFFFF"/>
      <sz val="10"/>
    </font>
  </fonts>
  <fills count="12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8FAFC"/>
      </patternFill>
    </fill>
    <fill>
      <patternFill patternType="solid">
        <fgColor rgb="0010B981"/>
      </patternFill>
    </fill>
    <fill>
      <patternFill patternType="solid">
        <fgColor rgb="00EFF6FF"/>
      </patternFill>
    </fill>
    <fill>
      <patternFill patternType="solid">
        <fgColor rgb="00FFFFFF"/>
      </patternFill>
    </fill>
    <fill>
      <patternFill patternType="solid">
        <fgColor rgb="00ECFDF5"/>
      </patternFill>
    </fill>
    <fill>
      <patternFill patternType="solid">
        <fgColor rgb="0016A34A"/>
      </patternFill>
    </fill>
    <fill>
      <patternFill patternType="solid">
        <fgColor rgb="00DC262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1" fontId="5" fillId="8" borderId="1" applyAlignment="1" pivotButton="0" quotePrefix="0" xfId="0">
      <alignment horizontal="right" vertical="center"/>
    </xf>
    <xf numFmtId="166" fontId="5" fillId="8" borderId="1" applyAlignment="1" pivotButton="0" quotePrefix="0" xfId="0">
      <alignment horizontal="right" vertical="center"/>
    </xf>
    <xf numFmtId="0" fontId="6" fillId="9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horizontal="center" vertical="center" wrapText="1"/>
    </xf>
    <xf numFmtId="0" fontId="2" fillId="8" borderId="1" applyAlignment="1" pivotButton="0" quotePrefix="0" xfId="0">
      <alignment horizontal="center" vertical="center" wrapText="1"/>
    </xf>
    <xf numFmtId="1" fontId="5" fillId="8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center" vertical="center" wrapText="1"/>
    </xf>
    <xf numFmtId="0" fontId="2" fillId="8" borderId="1" applyAlignment="1" pivotButton="0" quotePrefix="0" xfId="0">
      <alignment horizontal="left" vertical="center" wrapText="1"/>
    </xf>
    <xf numFmtId="1" fontId="3" fillId="8" borderId="1" applyAlignment="1" pivotButton="0" quotePrefix="0" xfId="0">
      <alignment horizontal="center" vertical="center" wrapText="1"/>
    </xf>
    <xf numFmtId="166" fontId="3" fillId="8" borderId="1" applyAlignment="1" pivotButton="0" quotePrefix="0" xfId="0">
      <alignment horizontal="center" vertical="center" wrapText="1"/>
    </xf>
    <xf numFmtId="0" fontId="2" fillId="9" borderId="1" applyAlignment="1" pivotButton="0" quotePrefix="0" xfId="0">
      <alignment horizontal="left" vertical="center" wrapText="1"/>
    </xf>
    <xf numFmtId="0" fontId="1" fillId="6" borderId="1" pivotButton="0" quotePrefix="0" xfId="0"/>
    <xf numFmtId="0" fontId="0" fillId="6" borderId="1" pivotButton="0" quotePrefix="0" xfId="0"/>
    <xf numFmtId="0" fontId="7" fillId="10" borderId="1" applyAlignment="1" pivotButton="0" quotePrefix="0" xfId="0">
      <alignment horizontal="center" vertical="center" wrapText="1"/>
    </xf>
    <xf numFmtId="0" fontId="7" fillId="11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6" fontId="5" fillId="8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center" vertical="center" wrapText="1"/>
    </xf>
    <xf numFmtId="166" fontId="3" fillId="8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'Resumo'!H10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'Resumo'!$G$11:$G$13</f>
            </numRef>
          </cat>
          <val>
            <numRef>
              <f>'Resumo'!$H$11:$H$13</f>
            </numRef>
          </val>
        </ser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Atividades por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'Resumo'!B16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'Resumo'!$A$17:$A$23</f>
            </numRef>
          </cat>
          <val>
            <numRef>
              <f>'Resumo'!$B$17:$B$23</f>
            </numRef>
          </val>
        </ser>
        <ser>
          <idx val="1"/>
          <order val="1"/>
          <tx>
            <strRef>
              <f>'Resumo'!C16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'Resumo'!$A$17:$A$23</f>
            </numRef>
          </cat>
          <val>
            <numRef>
              <f>'Resumo'!$C$17:$C$23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Duração planejada x real por data</a:t>
            </a:r>
          </a:p>
        </rich>
      </tx>
    </title>
    <plotArea>
      <lineChart>
        <grouping val="standard"/>
        <ser>
          <idx val="0"/>
          <order val="0"/>
          <tx>
            <strRef>
              <f>'Rotina Diária'!I1</f>
            </strRef>
          </tx>
          <spPr>
            <a:ln xmlns:a="http://schemas.openxmlformats.org/drawingml/2006/main">
              <a:solidFill>
                <a:srgbClr val="1D4ED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'Rotina Diária'!$B$2:$B$1000</f>
            </numRef>
          </cat>
          <val>
            <numRef>
              <f>'Rotina Diária'!$I$2:$I$1000</f>
            </numRef>
          </val>
        </ser>
        <ser>
          <idx val="1"/>
          <order val="1"/>
          <tx>
            <strRef>
              <f>'Rotina Diária'!J1</f>
            </strRef>
          </tx>
          <spPr>
            <a:ln xmlns:a="http://schemas.openxmlformats.org/drawingml/2006/main">
              <a:solidFill>
                <a:srgbClr val="10B98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'Rotina Diária'!$B$2:$B$1000</f>
            </numRef>
          </cat>
          <val>
            <numRef>
              <f>'Rotina Diária'!$J$2:$J$1000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Minutos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76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38</row>
      <rowOff>0</rowOff>
    </from>
    <ext cx="576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D4ED8"/>
    <outlinePr summaryBelow="1" summaryRight="1"/>
    <pageSetUpPr/>
  </sheetPr>
  <dimension ref="A1:P100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20" customWidth="1" min="3" max="3"/>
    <col width="18" customWidth="1" min="4" max="4"/>
    <col width="20" customWidth="1" min="5" max="5"/>
    <col width="29" customWidth="1" min="6" max="6"/>
    <col width="19" customWidth="1" min="7" max="7"/>
    <col width="18" customWidth="1" min="8" max="8"/>
    <col width="23" customWidth="1" min="9" max="9"/>
    <col width="20" customWidth="1" min="10" max="10"/>
    <col width="17" customWidth="1" min="11" max="11"/>
    <col width="14" customWidth="1" min="12" max="12"/>
    <col width="19" customWidth="1" min="13" max="13"/>
    <col width="13" customWidth="1" min="14" max="14"/>
    <col width="14" customWidth="1" min="15" max="15"/>
    <col width="38" customWidth="1" min="16" max="16"/>
  </cols>
  <sheetData>
    <row r="1" ht="30" customHeight="1">
      <c r="A1" s="1" t="inlineStr">
        <is>
          <t>ID</t>
        </is>
      </c>
      <c r="B1" s="1" t="inlineStr">
        <is>
          <t>Data</t>
        </is>
      </c>
      <c r="C1" s="1" t="inlineStr">
        <is>
          <t>Pessoa</t>
        </is>
      </c>
      <c r="D1" s="1" t="inlineStr">
        <is>
          <t>Cidade</t>
        </is>
      </c>
      <c r="E1" s="1" t="inlineStr">
        <is>
          <t>Categoria</t>
        </is>
      </c>
      <c r="F1" s="1" t="inlineStr">
        <is>
          <t>Atividade</t>
        </is>
      </c>
      <c r="G1" s="1" t="inlineStr">
        <is>
          <t>Horário planejado</t>
        </is>
      </c>
      <c r="H1" s="1" t="inlineStr">
        <is>
          <t>Horário realizado</t>
        </is>
      </c>
      <c r="I1" s="1" t="inlineStr">
        <is>
          <t>Duração planejada (min)</t>
        </is>
      </c>
      <c r="J1" s="1" t="inlineStr">
        <is>
          <t>Duração real (min)</t>
        </is>
      </c>
      <c r="K1" s="1" t="inlineStr">
        <is>
          <t>Status</t>
        </is>
      </c>
      <c r="L1" s="1" t="inlineStr">
        <is>
          <t>Prioridade</t>
        </is>
      </c>
      <c r="M1" s="1" t="inlineStr">
        <is>
          <t>Peso da prioridade</t>
        </is>
      </c>
      <c r="N1" s="1" t="inlineStr">
        <is>
          <t>Concluída?</t>
        </is>
      </c>
      <c r="O1" s="1" t="inlineStr">
        <is>
          <t>Atrasou?</t>
        </is>
      </c>
      <c r="P1" s="1" t="inlineStr">
        <is>
          <t>Observações</t>
        </is>
      </c>
    </row>
    <row r="2">
      <c r="A2" s="2" t="n">
        <v>1</v>
      </c>
      <c r="B2" s="32" t="n">
        <v>46266</v>
      </c>
      <c r="C2" s="2" t="inlineStr">
        <is>
          <t>João Silva</t>
        </is>
      </c>
      <c r="D2" s="2" t="inlineStr">
        <is>
          <t>São Paulo</t>
        </is>
      </c>
      <c r="E2" s="2" t="inlineStr">
        <is>
          <t>Saúde</t>
        </is>
      </c>
      <c r="F2" s="4" t="inlineStr">
        <is>
          <t>Tomar café da manhã</t>
        </is>
      </c>
      <c r="G2" s="33" t="n">
        <v>0.2916666666666667</v>
      </c>
      <c r="H2" s="33" t="n">
        <v>0.2951388888888889</v>
      </c>
      <c r="I2" s="6" t="n">
        <v>20</v>
      </c>
      <c r="J2" s="6" t="n">
        <v>25</v>
      </c>
      <c r="K2" s="2" t="inlineStr">
        <is>
          <t>Concluída</t>
        </is>
      </c>
      <c r="L2" s="2" t="inlineStr">
        <is>
          <t>Alta</t>
        </is>
      </c>
      <c r="M2" s="7">
        <f>IF(A2="","",IFERROR(VLOOKUP(L2,'Listas'!$A$2:$B$4,2,FALSE),0))</f>
        <v/>
      </c>
      <c r="N2" s="7">
        <f>IF(A2="","",IF(K2="Concluída",1,0))</f>
        <v/>
      </c>
      <c r="O2" s="8">
        <f>IF(A2="","",IF(K2="Pendente","Pendente",IF(AND(K2="Concluída",H2&gt;G2),"Sim","Não")))</f>
        <v/>
      </c>
      <c r="P2" s="4" t="inlineStr">
        <is>
          <t>Café preparado em casa.</t>
        </is>
      </c>
    </row>
    <row r="3">
      <c r="A3" s="2" t="n">
        <v>2</v>
      </c>
      <c r="B3" s="32" t="n">
        <v>46266</v>
      </c>
      <c r="C3" s="2" t="inlineStr">
        <is>
          <t>Maria Oliveira</t>
        </is>
      </c>
      <c r="D3" s="2" t="inlineStr">
        <is>
          <t>Rio de Janeiro</t>
        </is>
      </c>
      <c r="E3" s="2" t="inlineStr">
        <is>
          <t>Exercícios</t>
        </is>
      </c>
      <c r="F3" s="4" t="inlineStr">
        <is>
          <t>Caminhada</t>
        </is>
      </c>
      <c r="G3" s="33" t="n">
        <v>0.2708333333333333</v>
      </c>
      <c r="H3" s="33" t="n">
        <v>0.2708333333333333</v>
      </c>
      <c r="I3" s="6" t="n">
        <v>40</v>
      </c>
      <c r="J3" s="6" t="n">
        <v>40</v>
      </c>
      <c r="K3" s="2" t="inlineStr">
        <is>
          <t>Concluída</t>
        </is>
      </c>
      <c r="L3" s="2" t="inlineStr">
        <is>
          <t>Alta</t>
        </is>
      </c>
      <c r="M3" s="9">
        <f>IF(A3="","",IFERROR(VLOOKUP(L3,'Listas'!$A$2:$B$4,2,FALSE),0))</f>
        <v/>
      </c>
      <c r="N3" s="9">
        <f>IF(A3="","",IF(K3="Concluída",1,0))</f>
        <v/>
      </c>
      <c r="O3" s="10">
        <f>IF(A3="","",IF(K3="Pendente","Pendente",IF(AND(K3="Concluída",H3&gt;G3),"Sim","Não")))</f>
        <v/>
      </c>
      <c r="P3" s="4" t="inlineStr">
        <is>
          <t>Caminhada no calçadão.</t>
        </is>
      </c>
    </row>
    <row r="4">
      <c r="A4" s="2" t="n">
        <v>3</v>
      </c>
      <c r="B4" s="32" t="n">
        <v>46267</v>
      </c>
      <c r="C4" s="2" t="inlineStr">
        <is>
          <t>Pedro Santos</t>
        </is>
      </c>
      <c r="D4" s="2" t="inlineStr">
        <is>
          <t>Belo Horizonte</t>
        </is>
      </c>
      <c r="E4" s="2" t="inlineStr">
        <is>
          <t>Trabalho/Estudo</t>
        </is>
      </c>
      <c r="F4" s="4" t="inlineStr">
        <is>
          <t>Estudar</t>
        </is>
      </c>
      <c r="G4" s="33" t="n">
        <v>0.7916666666666666</v>
      </c>
      <c r="H4" s="33" t="n">
        <v>0.7986111111111112</v>
      </c>
      <c r="I4" s="6" t="n">
        <v>60</v>
      </c>
      <c r="J4" s="6" t="n">
        <v>55</v>
      </c>
      <c r="K4" s="2" t="inlineStr">
        <is>
          <t>Concluída</t>
        </is>
      </c>
      <c r="L4" s="2" t="inlineStr">
        <is>
          <t>Alta</t>
        </is>
      </c>
      <c r="M4" s="7">
        <f>IF(A4="","",IFERROR(VLOOKUP(L4,'Listas'!$A$2:$B$4,2,FALSE),0))</f>
        <v/>
      </c>
      <c r="N4" s="7">
        <f>IF(A4="","",IF(K4="Concluída",1,0))</f>
        <v/>
      </c>
      <c r="O4" s="8">
        <f>IF(A4="","",IF(K4="Pendente","Pendente",IF(AND(K4="Concluída",H4&gt;G4),"Sim","Não")))</f>
        <v/>
      </c>
      <c r="P4" s="4" t="inlineStr">
        <is>
          <t>Revisão para a prova.</t>
        </is>
      </c>
    </row>
    <row r="5">
      <c r="A5" s="2" t="n">
        <v>4</v>
      </c>
      <c r="B5" s="32" t="n">
        <v>46268</v>
      </c>
      <c r="C5" s="2" t="inlineStr">
        <is>
          <t>Ana Souza</t>
        </is>
      </c>
      <c r="D5" s="2" t="inlineStr">
        <is>
          <t>Curitiba</t>
        </is>
      </c>
      <c r="E5" s="2" t="inlineStr">
        <is>
          <t>Trabalho/Estudo</t>
        </is>
      </c>
      <c r="F5" s="4" t="inlineStr">
        <is>
          <t>Trabalhar</t>
        </is>
      </c>
      <c r="G5" s="33" t="n">
        <v>0.3333333333333333</v>
      </c>
      <c r="H5" s="33" t="n">
        <v>0.3333333333333333</v>
      </c>
      <c r="I5" s="6" t="n">
        <v>480</v>
      </c>
      <c r="J5" s="6" t="n">
        <v>480</v>
      </c>
      <c r="K5" s="2" t="inlineStr">
        <is>
          <t>Concluída</t>
        </is>
      </c>
      <c r="L5" s="2" t="inlineStr">
        <is>
          <t>Alta</t>
        </is>
      </c>
      <c r="M5" s="9">
        <f>IF(A5="","",IFERROR(VLOOKUP(L5,'Listas'!$A$2:$B$4,2,FALSE),0))</f>
        <v/>
      </c>
      <c r="N5" s="9">
        <f>IF(A5="","",IF(K5="Concluída",1,0))</f>
        <v/>
      </c>
      <c r="O5" s="10">
        <f>IF(A5="","",IF(K5="Pendente","Pendente",IF(AND(K5="Concluída",H5&gt;G5),"Sim","Não")))</f>
        <v/>
      </c>
      <c r="P5" s="4" t="inlineStr">
        <is>
          <t>Reuniões e entregas do dia.</t>
        </is>
      </c>
    </row>
    <row r="6">
      <c r="A6" s="2" t="n">
        <v>5</v>
      </c>
      <c r="B6" s="32" t="n">
        <v>46269</v>
      </c>
      <c r="C6" s="2" t="inlineStr">
        <is>
          <t>Carlos Pereira</t>
        </is>
      </c>
      <c r="D6" s="2" t="inlineStr">
        <is>
          <t>Porto Alegre</t>
        </is>
      </c>
      <c r="E6" s="2" t="inlineStr">
        <is>
          <t>Finanças</t>
        </is>
      </c>
      <c r="F6" s="4" t="inlineStr">
        <is>
          <t>Pagar conta de luz</t>
        </is>
      </c>
      <c r="G6" s="33" t="n">
        <v>0.5208333333333334</v>
      </c>
      <c r="H6" s="33" t="n"/>
      <c r="I6" s="6" t="n">
        <v>15</v>
      </c>
      <c r="J6" s="6" t="n"/>
      <c r="K6" s="2" t="inlineStr">
        <is>
          <t>Pendente</t>
        </is>
      </c>
      <c r="L6" s="2" t="inlineStr">
        <is>
          <t>Alta</t>
        </is>
      </c>
      <c r="M6" s="7">
        <f>IF(A6="","",IFERROR(VLOOKUP(L6,'Listas'!$A$2:$B$4,2,FALSE),0))</f>
        <v/>
      </c>
      <c r="N6" s="7">
        <f>IF(A6="","",IF(K6="Concluída",1,0))</f>
        <v/>
      </c>
      <c r="O6" s="8">
        <f>IF(A6="","",IF(K6="Pendente","Pendente",IF(AND(K6="Concluída",H6&gt;G6),"Sim","Não")))</f>
        <v/>
      </c>
      <c r="P6" s="4" t="inlineStr">
        <is>
          <t>Aguardando segunda via da fatura.</t>
        </is>
      </c>
    </row>
    <row r="7">
      <c r="A7" s="2" t="n">
        <v>6</v>
      </c>
      <c r="B7" s="32" t="n">
        <v>46270</v>
      </c>
      <c r="C7" s="2" t="inlineStr">
        <is>
          <t>Juliana Costa</t>
        </is>
      </c>
      <c r="D7" s="2" t="inlineStr">
        <is>
          <t>Salvador</t>
        </is>
      </c>
      <c r="E7" s="2" t="inlineStr">
        <is>
          <t>Casa</t>
        </is>
      </c>
      <c r="F7" s="4" t="inlineStr">
        <is>
          <t>Organizar a casa</t>
        </is>
      </c>
      <c r="G7" s="33" t="n">
        <v>0.375</v>
      </c>
      <c r="H7" s="33" t="n">
        <v>0.3923611111111111</v>
      </c>
      <c r="I7" s="6" t="n">
        <v>90</v>
      </c>
      <c r="J7" s="6" t="n">
        <v>95</v>
      </c>
      <c r="K7" s="2" t="inlineStr">
        <is>
          <t>Concluída</t>
        </is>
      </c>
      <c r="L7" s="2" t="inlineStr">
        <is>
          <t>Média</t>
        </is>
      </c>
      <c r="M7" s="9">
        <f>IF(A7="","",IFERROR(VLOOKUP(L7,'Listas'!$A$2:$B$4,2,FALSE),0))</f>
        <v/>
      </c>
      <c r="N7" s="9">
        <f>IF(A7="","",IF(K7="Concluída",1,0))</f>
        <v/>
      </c>
      <c r="O7" s="10">
        <f>IF(A7="","",IF(K7="Pendente","Pendente",IF(AND(K7="Concluída",H7&gt;G7),"Sim","Não")))</f>
        <v/>
      </c>
      <c r="P7" s="4" t="inlineStr">
        <is>
          <t>Separação de roupas e limpeza.</t>
        </is>
      </c>
    </row>
    <row r="8">
      <c r="A8" s="2" t="n">
        <v>7</v>
      </c>
      <c r="B8" s="32" t="n">
        <v>46271</v>
      </c>
      <c r="C8" s="2" t="inlineStr">
        <is>
          <t>Rafael Almeida</t>
        </is>
      </c>
      <c r="D8" s="2" t="inlineStr">
        <is>
          <t>Recife</t>
        </is>
      </c>
      <c r="E8" s="2" t="inlineStr">
        <is>
          <t>Saúde</t>
        </is>
      </c>
      <c r="F8" s="4" t="inlineStr">
        <is>
          <t>Consulta médica</t>
        </is>
      </c>
      <c r="G8" s="33" t="n">
        <v>0.625</v>
      </c>
      <c r="H8" s="33" t="n">
        <v>0.6215277777777778</v>
      </c>
      <c r="I8" s="6" t="n">
        <v>60</v>
      </c>
      <c r="J8" s="6" t="n">
        <v>60</v>
      </c>
      <c r="K8" s="2" t="inlineStr">
        <is>
          <t>Concluída</t>
        </is>
      </c>
      <c r="L8" s="2" t="inlineStr">
        <is>
          <t>Alta</t>
        </is>
      </c>
      <c r="M8" s="7">
        <f>IF(A8="","",IFERROR(VLOOKUP(L8,'Listas'!$A$2:$B$4,2,FALSE),0))</f>
        <v/>
      </c>
      <c r="N8" s="7">
        <f>IF(A8="","",IF(K8="Concluída",1,0))</f>
        <v/>
      </c>
      <c r="O8" s="8">
        <f>IF(A8="","",IF(K8="Pendente","Pendente",IF(AND(K8="Concluída",H8&gt;G8),"Sim","Não")))</f>
        <v/>
      </c>
      <c r="P8" s="4" t="inlineStr">
        <is>
          <t>Consulta de rotina realizada.</t>
        </is>
      </c>
    </row>
    <row r="9">
      <c r="A9" s="2" t="n">
        <v>8</v>
      </c>
      <c r="B9" s="32" t="n">
        <v>46272</v>
      </c>
      <c r="C9" s="2" t="inlineStr">
        <is>
          <t>Camila Ferreira</t>
        </is>
      </c>
      <c r="D9" s="2" t="inlineStr">
        <is>
          <t>Fortaleza</t>
        </is>
      </c>
      <c r="E9" s="2" t="inlineStr">
        <is>
          <t>Família</t>
        </is>
      </c>
      <c r="F9" s="4" t="inlineStr">
        <is>
          <t>Preparar jantar</t>
        </is>
      </c>
      <c r="G9" s="33" t="n">
        <v>0.75</v>
      </c>
      <c r="H9" s="33" t="n"/>
      <c r="I9" s="6" t="n">
        <v>50</v>
      </c>
      <c r="J9" s="6" t="n"/>
      <c r="K9" s="2" t="inlineStr">
        <is>
          <t>Pendente</t>
        </is>
      </c>
      <c r="L9" s="2" t="inlineStr">
        <is>
          <t>Média</t>
        </is>
      </c>
      <c r="M9" s="9">
        <f>IF(A9="","",IFERROR(VLOOKUP(L9,'Listas'!$A$2:$B$4,2,FALSE),0))</f>
        <v/>
      </c>
      <c r="N9" s="9">
        <f>IF(A9="","",IF(K9="Concluída",1,0))</f>
        <v/>
      </c>
      <c r="O9" s="10">
        <f>IF(A9="","",IF(K9="Pendente","Pendente",IF(AND(K9="Concluída",H9&gt;G9),"Sim","Não")))</f>
        <v/>
      </c>
      <c r="P9" s="4" t="inlineStr">
        <is>
          <t>Planejar cardápio antes de começar.</t>
        </is>
      </c>
    </row>
    <row r="10">
      <c r="A10" s="2" t="n">
        <v>9</v>
      </c>
      <c r="B10" s="32" t="n">
        <v>46273</v>
      </c>
      <c r="C10" s="2" t="inlineStr">
        <is>
          <t>Lucas Rodrigues</t>
        </is>
      </c>
      <c r="D10" s="2" t="inlineStr">
        <is>
          <t>Brasília</t>
        </is>
      </c>
      <c r="E10" s="2" t="inlineStr">
        <is>
          <t>Lazer</t>
        </is>
      </c>
      <c r="F10" s="4" t="inlineStr">
        <is>
          <t>Leitura</t>
        </is>
      </c>
      <c r="G10" s="33" t="n">
        <v>0.8333333333333334</v>
      </c>
      <c r="H10" s="33" t="n">
        <v>0.8402777777777778</v>
      </c>
      <c r="I10" s="6" t="n">
        <v>45</v>
      </c>
      <c r="J10" s="6" t="n">
        <v>50</v>
      </c>
      <c r="K10" s="2" t="inlineStr">
        <is>
          <t>Concluída</t>
        </is>
      </c>
      <c r="L10" s="2" t="inlineStr">
        <is>
          <t>Baixa</t>
        </is>
      </c>
      <c r="M10" s="7">
        <f>IF(A10="","",IFERROR(VLOOKUP(L10,'Listas'!$A$2:$B$4,2,FALSE),0))</f>
        <v/>
      </c>
      <c r="N10" s="7">
        <f>IF(A10="","",IF(K10="Concluída",1,0))</f>
        <v/>
      </c>
      <c r="O10" s="8">
        <f>IF(A10="","",IF(K10="Pendente","Pendente",IF(AND(K10="Concluída",H10&gt;G10),"Sim","Não")))</f>
        <v/>
      </c>
      <c r="P10" s="4" t="inlineStr">
        <is>
          <t>Leitura de livro de ficção.</t>
        </is>
      </c>
    </row>
    <row r="11">
      <c r="A11" s="2" t="n">
        <v>10</v>
      </c>
      <c r="B11" s="32" t="n">
        <v>46273</v>
      </c>
      <c r="C11" s="2" t="inlineStr">
        <is>
          <t>Fernanda Lima</t>
        </is>
      </c>
      <c r="D11" s="2" t="inlineStr">
        <is>
          <t>Campinas</t>
        </is>
      </c>
      <c r="E11" s="2" t="inlineStr">
        <is>
          <t>Trabalho/Estudo</t>
        </is>
      </c>
      <c r="F11" s="4" t="inlineStr">
        <is>
          <t>Planejamento do dia seguinte</t>
        </is>
      </c>
      <c r="G11" s="33" t="n">
        <v>0.75</v>
      </c>
      <c r="H11" s="33" t="n"/>
      <c r="I11" s="6" t="n">
        <v>30</v>
      </c>
      <c r="J11" s="6" t="n"/>
      <c r="K11" s="2" t="inlineStr">
        <is>
          <t>Em andamento</t>
        </is>
      </c>
      <c r="L11" s="2" t="inlineStr">
        <is>
          <t>Média</t>
        </is>
      </c>
      <c r="M11" s="9">
        <f>IF(A11="","",IFERROR(VLOOKUP(L11,'Listas'!$A$2:$B$4,2,FALSE),0))</f>
        <v/>
      </c>
      <c r="N11" s="9">
        <f>IF(A11="","",IF(K11="Concluída",1,0))</f>
        <v/>
      </c>
      <c r="O11" s="10">
        <f>IF(A11="","",IF(K11="Pendente","Pendente",IF(AND(K11="Concluída",H11&gt;G11),"Sim","Não")))</f>
        <v/>
      </c>
      <c r="P11" s="4" t="inlineStr">
        <is>
          <t>Definir prioridades para amanhã.</t>
        </is>
      </c>
    </row>
    <row r="12">
      <c r="A12" s="2" t="n"/>
      <c r="B12" s="32" t="n"/>
      <c r="C12" s="2" t="n"/>
      <c r="D12" s="2" t="n"/>
      <c r="E12" s="2" t="n"/>
      <c r="F12" s="4" t="n"/>
      <c r="G12" s="33" t="n"/>
      <c r="H12" s="33" t="n"/>
      <c r="I12" s="6" t="n"/>
      <c r="J12" s="6" t="n"/>
      <c r="K12" s="2" t="n"/>
      <c r="L12" s="2" t="n"/>
      <c r="M12" s="7">
        <f>IF(A12="","",IFERROR(VLOOKUP(L12,'Listas'!$A$2:$B$4,2,FALSE),0))</f>
        <v/>
      </c>
      <c r="N12" s="7">
        <f>IF(A12="","",IF(K12="Concluída",1,0))</f>
        <v/>
      </c>
      <c r="O12" s="8">
        <f>IF(A12="","",IF(K12="Pendente","Pendente",IF(AND(K12="Concluída",H12&gt;G12),"Sim","Não")))</f>
        <v/>
      </c>
      <c r="P12" s="4" t="n"/>
    </row>
    <row r="13">
      <c r="A13" s="2" t="n"/>
      <c r="B13" s="32" t="n"/>
      <c r="C13" s="2" t="n"/>
      <c r="D13" s="2" t="n"/>
      <c r="E13" s="2" t="n"/>
      <c r="F13" s="4" t="n"/>
      <c r="G13" s="33" t="n"/>
      <c r="H13" s="33" t="n"/>
      <c r="I13" s="6" t="n"/>
      <c r="J13" s="6" t="n"/>
      <c r="K13" s="2" t="n"/>
      <c r="L13" s="2" t="n"/>
      <c r="M13" s="9">
        <f>IF(A13="","",IFERROR(VLOOKUP(L13,'Listas'!$A$2:$B$4,2,FALSE),0))</f>
        <v/>
      </c>
      <c r="N13" s="9">
        <f>IF(A13="","",IF(K13="Concluída",1,0))</f>
        <v/>
      </c>
      <c r="O13" s="10">
        <f>IF(A13="","",IF(K13="Pendente","Pendente",IF(AND(K13="Concluída",H13&gt;G13),"Sim","Não")))</f>
        <v/>
      </c>
      <c r="P13" s="4" t="n"/>
    </row>
    <row r="14">
      <c r="A14" s="2" t="n"/>
      <c r="B14" s="32" t="n"/>
      <c r="C14" s="2" t="n"/>
      <c r="D14" s="2" t="n"/>
      <c r="E14" s="2" t="n"/>
      <c r="F14" s="4" t="n"/>
      <c r="G14" s="33" t="n"/>
      <c r="H14" s="33" t="n"/>
      <c r="I14" s="6" t="n"/>
      <c r="J14" s="6" t="n"/>
      <c r="K14" s="2" t="n"/>
      <c r="L14" s="2" t="n"/>
      <c r="M14" s="7">
        <f>IF(A14="","",IFERROR(VLOOKUP(L14,'Listas'!$A$2:$B$4,2,FALSE),0))</f>
        <v/>
      </c>
      <c r="N14" s="7">
        <f>IF(A14="","",IF(K14="Concluída",1,0))</f>
        <v/>
      </c>
      <c r="O14" s="8">
        <f>IF(A14="","",IF(K14="Pendente","Pendente",IF(AND(K14="Concluída",H14&gt;G14),"Sim","Não")))</f>
        <v/>
      </c>
      <c r="P14" s="4" t="n"/>
    </row>
    <row r="15">
      <c r="A15" s="2" t="n"/>
      <c r="B15" s="32" t="n"/>
      <c r="C15" s="2" t="n"/>
      <c r="D15" s="2" t="n"/>
      <c r="E15" s="2" t="n"/>
      <c r="F15" s="4" t="n"/>
      <c r="G15" s="33" t="n"/>
      <c r="H15" s="33" t="n"/>
      <c r="I15" s="6" t="n"/>
      <c r="J15" s="6" t="n"/>
      <c r="K15" s="2" t="n"/>
      <c r="L15" s="2" t="n"/>
      <c r="M15" s="9">
        <f>IF(A15="","",IFERROR(VLOOKUP(L15,'Listas'!$A$2:$B$4,2,FALSE),0))</f>
        <v/>
      </c>
      <c r="N15" s="9">
        <f>IF(A15="","",IF(K15="Concluída",1,0))</f>
        <v/>
      </c>
      <c r="O15" s="10">
        <f>IF(A15="","",IF(K15="Pendente","Pendente",IF(AND(K15="Concluída",H15&gt;G15),"Sim","Não")))</f>
        <v/>
      </c>
      <c r="P15" s="4" t="n"/>
    </row>
    <row r="16">
      <c r="A16" s="2" t="n"/>
      <c r="B16" s="32" t="n"/>
      <c r="C16" s="2" t="n"/>
      <c r="D16" s="2" t="n"/>
      <c r="E16" s="2" t="n"/>
      <c r="F16" s="4" t="n"/>
      <c r="G16" s="33" t="n"/>
      <c r="H16" s="33" t="n"/>
      <c r="I16" s="6" t="n"/>
      <c r="J16" s="6" t="n"/>
      <c r="K16" s="2" t="n"/>
      <c r="L16" s="2" t="n"/>
      <c r="M16" s="7">
        <f>IF(A16="","",IFERROR(VLOOKUP(L16,'Listas'!$A$2:$B$4,2,FALSE),0))</f>
        <v/>
      </c>
      <c r="N16" s="7">
        <f>IF(A16="","",IF(K16="Concluída",1,0))</f>
        <v/>
      </c>
      <c r="O16" s="8">
        <f>IF(A16="","",IF(K16="Pendente","Pendente",IF(AND(K16="Concluída",H16&gt;G16),"Sim","Não")))</f>
        <v/>
      </c>
      <c r="P16" s="4" t="n"/>
    </row>
    <row r="17">
      <c r="A17" s="2" t="n"/>
      <c r="B17" s="32" t="n"/>
      <c r="C17" s="2" t="n"/>
      <c r="D17" s="2" t="n"/>
      <c r="E17" s="2" t="n"/>
      <c r="F17" s="4" t="n"/>
      <c r="G17" s="33" t="n"/>
      <c r="H17" s="33" t="n"/>
      <c r="I17" s="6" t="n"/>
      <c r="J17" s="6" t="n"/>
      <c r="K17" s="2" t="n"/>
      <c r="L17" s="2" t="n"/>
      <c r="M17" s="9">
        <f>IF(A17="","",IFERROR(VLOOKUP(L17,'Listas'!$A$2:$B$4,2,FALSE),0))</f>
        <v/>
      </c>
      <c r="N17" s="9">
        <f>IF(A17="","",IF(K17="Concluída",1,0))</f>
        <v/>
      </c>
      <c r="O17" s="10">
        <f>IF(A17="","",IF(K17="Pendente","Pendente",IF(AND(K17="Concluída",H17&gt;G17),"Sim","Não")))</f>
        <v/>
      </c>
      <c r="P17" s="4" t="n"/>
    </row>
    <row r="18">
      <c r="A18" s="2" t="n"/>
      <c r="B18" s="32" t="n"/>
      <c r="C18" s="2" t="n"/>
      <c r="D18" s="2" t="n"/>
      <c r="E18" s="2" t="n"/>
      <c r="F18" s="4" t="n"/>
      <c r="G18" s="33" t="n"/>
      <c r="H18" s="33" t="n"/>
      <c r="I18" s="6" t="n"/>
      <c r="J18" s="6" t="n"/>
      <c r="K18" s="2" t="n"/>
      <c r="L18" s="2" t="n"/>
      <c r="M18" s="7">
        <f>IF(A18="","",IFERROR(VLOOKUP(L18,'Listas'!$A$2:$B$4,2,FALSE),0))</f>
        <v/>
      </c>
      <c r="N18" s="7">
        <f>IF(A18="","",IF(K18="Concluída",1,0))</f>
        <v/>
      </c>
      <c r="O18" s="8">
        <f>IF(A18="","",IF(K18="Pendente","Pendente",IF(AND(K18="Concluída",H18&gt;G18),"Sim","Não")))</f>
        <v/>
      </c>
      <c r="P18" s="4" t="n"/>
    </row>
    <row r="19">
      <c r="A19" s="2" t="n"/>
      <c r="B19" s="32" t="n"/>
      <c r="C19" s="2" t="n"/>
      <c r="D19" s="2" t="n"/>
      <c r="E19" s="2" t="n"/>
      <c r="F19" s="4" t="n"/>
      <c r="G19" s="33" t="n"/>
      <c r="H19" s="33" t="n"/>
      <c r="I19" s="6" t="n"/>
      <c r="J19" s="6" t="n"/>
      <c r="K19" s="2" t="n"/>
      <c r="L19" s="2" t="n"/>
      <c r="M19" s="9">
        <f>IF(A19="","",IFERROR(VLOOKUP(L19,'Listas'!$A$2:$B$4,2,FALSE),0))</f>
        <v/>
      </c>
      <c r="N19" s="9">
        <f>IF(A19="","",IF(K19="Concluída",1,0))</f>
        <v/>
      </c>
      <c r="O19" s="10">
        <f>IF(A19="","",IF(K19="Pendente","Pendente",IF(AND(K19="Concluída",H19&gt;G19),"Sim","Não")))</f>
        <v/>
      </c>
      <c r="P19" s="4" t="n"/>
    </row>
    <row r="20">
      <c r="A20" s="2" t="n"/>
      <c r="B20" s="32" t="n"/>
      <c r="C20" s="2" t="n"/>
      <c r="D20" s="2" t="n"/>
      <c r="E20" s="2" t="n"/>
      <c r="F20" s="4" t="n"/>
      <c r="G20" s="33" t="n"/>
      <c r="H20" s="33" t="n"/>
      <c r="I20" s="6" t="n"/>
      <c r="J20" s="6" t="n"/>
      <c r="K20" s="2" t="n"/>
      <c r="L20" s="2" t="n"/>
      <c r="M20" s="7">
        <f>IF(A20="","",IFERROR(VLOOKUP(L20,'Listas'!$A$2:$B$4,2,FALSE),0))</f>
        <v/>
      </c>
      <c r="N20" s="7">
        <f>IF(A20="","",IF(K20="Concluída",1,0))</f>
        <v/>
      </c>
      <c r="O20" s="8">
        <f>IF(A20="","",IF(K20="Pendente","Pendente",IF(AND(K20="Concluída",H20&gt;G20),"Sim","Não")))</f>
        <v/>
      </c>
      <c r="P20" s="4" t="n"/>
    </row>
    <row r="21">
      <c r="A21" s="2" t="n"/>
      <c r="B21" s="32" t="n"/>
      <c r="C21" s="2" t="n"/>
      <c r="D21" s="2" t="n"/>
      <c r="E21" s="2" t="n"/>
      <c r="F21" s="4" t="n"/>
      <c r="G21" s="33" t="n"/>
      <c r="H21" s="33" t="n"/>
      <c r="I21" s="6" t="n"/>
      <c r="J21" s="6" t="n"/>
      <c r="K21" s="2" t="n"/>
      <c r="L21" s="2" t="n"/>
      <c r="M21" s="9">
        <f>IF(A21="","",IFERROR(VLOOKUP(L21,'Listas'!$A$2:$B$4,2,FALSE),0))</f>
        <v/>
      </c>
      <c r="N21" s="9">
        <f>IF(A21="","",IF(K21="Concluída",1,0))</f>
        <v/>
      </c>
      <c r="O21" s="10">
        <f>IF(A21="","",IF(K21="Pendente","Pendente",IF(AND(K21="Concluída",H21&gt;G21),"Sim","Não")))</f>
        <v/>
      </c>
      <c r="P21" s="4" t="n"/>
    </row>
    <row r="22">
      <c r="A22" s="2" t="n"/>
      <c r="B22" s="32" t="n"/>
      <c r="C22" s="2" t="n"/>
      <c r="D22" s="2" t="n"/>
      <c r="E22" s="2" t="n"/>
      <c r="F22" s="4" t="n"/>
      <c r="G22" s="33" t="n"/>
      <c r="H22" s="33" t="n"/>
      <c r="I22" s="6" t="n"/>
      <c r="J22" s="6" t="n"/>
      <c r="K22" s="2" t="n"/>
      <c r="L22" s="2" t="n"/>
      <c r="M22" s="7">
        <f>IF(A22="","",IFERROR(VLOOKUP(L22,'Listas'!$A$2:$B$4,2,FALSE),0))</f>
        <v/>
      </c>
      <c r="N22" s="7">
        <f>IF(A22="","",IF(K22="Concluída",1,0))</f>
        <v/>
      </c>
      <c r="O22" s="8">
        <f>IF(A22="","",IF(K22="Pendente","Pendente",IF(AND(K22="Concluída",H22&gt;G22),"Sim","Não")))</f>
        <v/>
      </c>
      <c r="P22" s="4" t="n"/>
    </row>
    <row r="23">
      <c r="A23" s="2" t="n"/>
      <c r="B23" s="32" t="n"/>
      <c r="C23" s="2" t="n"/>
      <c r="D23" s="2" t="n"/>
      <c r="E23" s="2" t="n"/>
      <c r="F23" s="4" t="n"/>
      <c r="G23" s="33" t="n"/>
      <c r="H23" s="33" t="n"/>
      <c r="I23" s="6" t="n"/>
      <c r="J23" s="6" t="n"/>
      <c r="K23" s="2" t="n"/>
      <c r="L23" s="2" t="n"/>
      <c r="M23" s="9">
        <f>IF(A23="","",IFERROR(VLOOKUP(L23,'Listas'!$A$2:$B$4,2,FALSE),0))</f>
        <v/>
      </c>
      <c r="N23" s="9">
        <f>IF(A23="","",IF(K23="Concluída",1,0))</f>
        <v/>
      </c>
      <c r="O23" s="10">
        <f>IF(A23="","",IF(K23="Pendente","Pendente",IF(AND(K23="Concluída",H23&gt;G23),"Sim","Não")))</f>
        <v/>
      </c>
      <c r="P23" s="4" t="n"/>
    </row>
    <row r="24">
      <c r="A24" s="2" t="n"/>
      <c r="B24" s="32" t="n"/>
      <c r="C24" s="2" t="n"/>
      <c r="D24" s="2" t="n"/>
      <c r="E24" s="2" t="n"/>
      <c r="F24" s="4" t="n"/>
      <c r="G24" s="33" t="n"/>
      <c r="H24" s="33" t="n"/>
      <c r="I24" s="6" t="n"/>
      <c r="J24" s="6" t="n"/>
      <c r="K24" s="2" t="n"/>
      <c r="L24" s="2" t="n"/>
      <c r="M24" s="7">
        <f>IF(A24="","",IFERROR(VLOOKUP(L24,'Listas'!$A$2:$B$4,2,FALSE),0))</f>
        <v/>
      </c>
      <c r="N24" s="7">
        <f>IF(A24="","",IF(K24="Concluída",1,0))</f>
        <v/>
      </c>
      <c r="O24" s="8">
        <f>IF(A24="","",IF(K24="Pendente","Pendente",IF(AND(K24="Concluída",H24&gt;G24),"Sim","Não")))</f>
        <v/>
      </c>
      <c r="P24" s="4" t="n"/>
    </row>
    <row r="25">
      <c r="A25" s="2" t="n"/>
      <c r="B25" s="32" t="n"/>
      <c r="C25" s="2" t="n"/>
      <c r="D25" s="2" t="n"/>
      <c r="E25" s="2" t="n"/>
      <c r="F25" s="4" t="n"/>
      <c r="G25" s="33" t="n"/>
      <c r="H25" s="33" t="n"/>
      <c r="I25" s="6" t="n"/>
      <c r="J25" s="6" t="n"/>
      <c r="K25" s="2" t="n"/>
      <c r="L25" s="2" t="n"/>
      <c r="M25" s="9">
        <f>IF(A25="","",IFERROR(VLOOKUP(L25,'Listas'!$A$2:$B$4,2,FALSE),0))</f>
        <v/>
      </c>
      <c r="N25" s="9">
        <f>IF(A25="","",IF(K25="Concluída",1,0))</f>
        <v/>
      </c>
      <c r="O25" s="10">
        <f>IF(A25="","",IF(K25="Pendente","Pendente",IF(AND(K25="Concluída",H25&gt;G25),"Sim","Não")))</f>
        <v/>
      </c>
      <c r="P25" s="4" t="n"/>
    </row>
    <row r="26">
      <c r="A26" s="2" t="n"/>
      <c r="B26" s="32" t="n"/>
      <c r="C26" s="2" t="n"/>
      <c r="D26" s="2" t="n"/>
      <c r="E26" s="2" t="n"/>
      <c r="F26" s="4" t="n"/>
      <c r="G26" s="33" t="n"/>
      <c r="H26" s="33" t="n"/>
      <c r="I26" s="6" t="n"/>
      <c r="J26" s="6" t="n"/>
      <c r="K26" s="2" t="n"/>
      <c r="L26" s="2" t="n"/>
      <c r="M26" s="7">
        <f>IF(A26="","",IFERROR(VLOOKUP(L26,'Listas'!$A$2:$B$4,2,FALSE),0))</f>
        <v/>
      </c>
      <c r="N26" s="7">
        <f>IF(A26="","",IF(K26="Concluída",1,0))</f>
        <v/>
      </c>
      <c r="O26" s="8">
        <f>IF(A26="","",IF(K26="Pendente","Pendente",IF(AND(K26="Concluída",H26&gt;G26),"Sim","Não")))</f>
        <v/>
      </c>
      <c r="P26" s="4" t="n"/>
    </row>
    <row r="27">
      <c r="A27" s="2" t="n"/>
      <c r="B27" s="32" t="n"/>
      <c r="C27" s="2" t="n"/>
      <c r="D27" s="2" t="n"/>
      <c r="E27" s="2" t="n"/>
      <c r="F27" s="4" t="n"/>
      <c r="G27" s="33" t="n"/>
      <c r="H27" s="33" t="n"/>
      <c r="I27" s="6" t="n"/>
      <c r="J27" s="6" t="n"/>
      <c r="K27" s="2" t="n"/>
      <c r="L27" s="2" t="n"/>
      <c r="M27" s="9">
        <f>IF(A27="","",IFERROR(VLOOKUP(L27,'Listas'!$A$2:$B$4,2,FALSE),0))</f>
        <v/>
      </c>
      <c r="N27" s="9">
        <f>IF(A27="","",IF(K27="Concluída",1,0))</f>
        <v/>
      </c>
      <c r="O27" s="10">
        <f>IF(A27="","",IF(K27="Pendente","Pendente",IF(AND(K27="Concluída",H27&gt;G27),"Sim","Não")))</f>
        <v/>
      </c>
      <c r="P27" s="4" t="n"/>
    </row>
    <row r="28">
      <c r="A28" s="2" t="n"/>
      <c r="B28" s="32" t="n"/>
      <c r="C28" s="2" t="n"/>
      <c r="D28" s="2" t="n"/>
      <c r="E28" s="2" t="n"/>
      <c r="F28" s="4" t="n"/>
      <c r="G28" s="33" t="n"/>
      <c r="H28" s="33" t="n"/>
      <c r="I28" s="6" t="n"/>
      <c r="J28" s="6" t="n"/>
      <c r="K28" s="2" t="n"/>
      <c r="L28" s="2" t="n"/>
      <c r="M28" s="7">
        <f>IF(A28="","",IFERROR(VLOOKUP(L28,'Listas'!$A$2:$B$4,2,FALSE),0))</f>
        <v/>
      </c>
      <c r="N28" s="7">
        <f>IF(A28="","",IF(K28="Concluída",1,0))</f>
        <v/>
      </c>
      <c r="O28" s="8">
        <f>IF(A28="","",IF(K28="Pendente","Pendente",IF(AND(K28="Concluída",H28&gt;G28),"Sim","Não")))</f>
        <v/>
      </c>
      <c r="P28" s="4" t="n"/>
    </row>
    <row r="29">
      <c r="A29" s="2" t="n"/>
      <c r="B29" s="32" t="n"/>
      <c r="C29" s="2" t="n"/>
      <c r="D29" s="2" t="n"/>
      <c r="E29" s="2" t="n"/>
      <c r="F29" s="4" t="n"/>
      <c r="G29" s="33" t="n"/>
      <c r="H29" s="33" t="n"/>
      <c r="I29" s="6" t="n"/>
      <c r="J29" s="6" t="n"/>
      <c r="K29" s="2" t="n"/>
      <c r="L29" s="2" t="n"/>
      <c r="M29" s="9">
        <f>IF(A29="","",IFERROR(VLOOKUP(L29,'Listas'!$A$2:$B$4,2,FALSE),0))</f>
        <v/>
      </c>
      <c r="N29" s="9">
        <f>IF(A29="","",IF(K29="Concluída",1,0))</f>
        <v/>
      </c>
      <c r="O29" s="10">
        <f>IF(A29="","",IF(K29="Pendente","Pendente",IF(AND(K29="Concluída",H29&gt;G29),"Sim","Não")))</f>
        <v/>
      </c>
      <c r="P29" s="4" t="n"/>
    </row>
    <row r="30">
      <c r="A30" s="2" t="n"/>
      <c r="B30" s="32" t="n"/>
      <c r="C30" s="2" t="n"/>
      <c r="D30" s="2" t="n"/>
      <c r="E30" s="2" t="n"/>
      <c r="F30" s="4" t="n"/>
      <c r="G30" s="33" t="n"/>
      <c r="H30" s="33" t="n"/>
      <c r="I30" s="6" t="n"/>
      <c r="J30" s="6" t="n"/>
      <c r="K30" s="2" t="n"/>
      <c r="L30" s="2" t="n"/>
      <c r="M30" s="7">
        <f>IF(A30="","",IFERROR(VLOOKUP(L30,'Listas'!$A$2:$B$4,2,FALSE),0))</f>
        <v/>
      </c>
      <c r="N30" s="7">
        <f>IF(A30="","",IF(K30="Concluída",1,0))</f>
        <v/>
      </c>
      <c r="O30" s="8">
        <f>IF(A30="","",IF(K30="Pendente","Pendente",IF(AND(K30="Concluída",H30&gt;G30),"Sim","Não")))</f>
        <v/>
      </c>
      <c r="P30" s="4" t="n"/>
    </row>
    <row r="31">
      <c r="A31" s="2" t="n"/>
      <c r="B31" s="32" t="n"/>
      <c r="C31" s="2" t="n"/>
      <c r="D31" s="2" t="n"/>
      <c r="E31" s="2" t="n"/>
      <c r="F31" s="4" t="n"/>
      <c r="G31" s="33" t="n"/>
      <c r="H31" s="33" t="n"/>
      <c r="I31" s="6" t="n"/>
      <c r="J31" s="6" t="n"/>
      <c r="K31" s="2" t="n"/>
      <c r="L31" s="2" t="n"/>
      <c r="M31" s="9">
        <f>IF(A31="","",IFERROR(VLOOKUP(L31,'Listas'!$A$2:$B$4,2,FALSE),0))</f>
        <v/>
      </c>
      <c r="N31" s="9">
        <f>IF(A31="","",IF(K31="Concluída",1,0))</f>
        <v/>
      </c>
      <c r="O31" s="10">
        <f>IF(A31="","",IF(K31="Pendente","Pendente",IF(AND(K31="Concluída",H31&gt;G31),"Sim","Não")))</f>
        <v/>
      </c>
      <c r="P31" s="4" t="n"/>
    </row>
    <row r="32">
      <c r="A32" s="2" t="n"/>
      <c r="B32" s="32" t="n"/>
      <c r="C32" s="2" t="n"/>
      <c r="D32" s="2" t="n"/>
      <c r="E32" s="2" t="n"/>
      <c r="F32" s="4" t="n"/>
      <c r="G32" s="33" t="n"/>
      <c r="H32" s="33" t="n"/>
      <c r="I32" s="6" t="n"/>
      <c r="J32" s="6" t="n"/>
      <c r="K32" s="2" t="n"/>
      <c r="L32" s="2" t="n"/>
      <c r="M32" s="7">
        <f>IF(A32="","",IFERROR(VLOOKUP(L32,'Listas'!$A$2:$B$4,2,FALSE),0))</f>
        <v/>
      </c>
      <c r="N32" s="7">
        <f>IF(A32="","",IF(K32="Concluída",1,0))</f>
        <v/>
      </c>
      <c r="O32" s="8">
        <f>IF(A32="","",IF(K32="Pendente","Pendente",IF(AND(K32="Concluída",H32&gt;G32),"Sim","Não")))</f>
        <v/>
      </c>
      <c r="P32" s="4" t="n"/>
    </row>
    <row r="33">
      <c r="A33" s="2" t="n"/>
      <c r="B33" s="32" t="n"/>
      <c r="C33" s="2" t="n"/>
      <c r="D33" s="2" t="n"/>
      <c r="E33" s="2" t="n"/>
      <c r="F33" s="4" t="n"/>
      <c r="G33" s="33" t="n"/>
      <c r="H33" s="33" t="n"/>
      <c r="I33" s="6" t="n"/>
      <c r="J33" s="6" t="n"/>
      <c r="K33" s="2" t="n"/>
      <c r="L33" s="2" t="n"/>
      <c r="M33" s="9">
        <f>IF(A33="","",IFERROR(VLOOKUP(L33,'Listas'!$A$2:$B$4,2,FALSE),0))</f>
        <v/>
      </c>
      <c r="N33" s="9">
        <f>IF(A33="","",IF(K33="Concluída",1,0))</f>
        <v/>
      </c>
      <c r="O33" s="10">
        <f>IF(A33="","",IF(K33="Pendente","Pendente",IF(AND(K33="Concluída",H33&gt;G33),"Sim","Não")))</f>
        <v/>
      </c>
      <c r="P33" s="4" t="n"/>
    </row>
    <row r="34">
      <c r="A34" s="2" t="n"/>
      <c r="B34" s="32" t="n"/>
      <c r="C34" s="2" t="n"/>
      <c r="D34" s="2" t="n"/>
      <c r="E34" s="2" t="n"/>
      <c r="F34" s="4" t="n"/>
      <c r="G34" s="33" t="n"/>
      <c r="H34" s="33" t="n"/>
      <c r="I34" s="6" t="n"/>
      <c r="J34" s="6" t="n"/>
      <c r="K34" s="2" t="n"/>
      <c r="L34" s="2" t="n"/>
      <c r="M34" s="7">
        <f>IF(A34="","",IFERROR(VLOOKUP(L34,'Listas'!$A$2:$B$4,2,FALSE),0))</f>
        <v/>
      </c>
      <c r="N34" s="7">
        <f>IF(A34="","",IF(K34="Concluída",1,0))</f>
        <v/>
      </c>
      <c r="O34" s="8">
        <f>IF(A34="","",IF(K34="Pendente","Pendente",IF(AND(K34="Concluída",H34&gt;G34),"Sim","Não")))</f>
        <v/>
      </c>
      <c r="P34" s="4" t="n"/>
    </row>
    <row r="35">
      <c r="A35" s="2" t="n"/>
      <c r="B35" s="32" t="n"/>
      <c r="C35" s="2" t="n"/>
      <c r="D35" s="2" t="n"/>
      <c r="E35" s="2" t="n"/>
      <c r="F35" s="4" t="n"/>
      <c r="G35" s="33" t="n"/>
      <c r="H35" s="33" t="n"/>
      <c r="I35" s="6" t="n"/>
      <c r="J35" s="6" t="n"/>
      <c r="K35" s="2" t="n"/>
      <c r="L35" s="2" t="n"/>
      <c r="M35" s="9">
        <f>IF(A35="","",IFERROR(VLOOKUP(L35,'Listas'!$A$2:$B$4,2,FALSE),0))</f>
        <v/>
      </c>
      <c r="N35" s="9">
        <f>IF(A35="","",IF(K35="Concluída",1,0))</f>
        <v/>
      </c>
      <c r="O35" s="10">
        <f>IF(A35="","",IF(K35="Pendente","Pendente",IF(AND(K35="Concluída",H35&gt;G35),"Sim","Não")))</f>
        <v/>
      </c>
      <c r="P35" s="4" t="n"/>
    </row>
    <row r="36">
      <c r="A36" s="2" t="n"/>
      <c r="B36" s="32" t="n"/>
      <c r="C36" s="2" t="n"/>
      <c r="D36" s="2" t="n"/>
      <c r="E36" s="2" t="n"/>
      <c r="F36" s="4" t="n"/>
      <c r="G36" s="33" t="n"/>
      <c r="H36" s="33" t="n"/>
      <c r="I36" s="6" t="n"/>
      <c r="J36" s="6" t="n"/>
      <c r="K36" s="2" t="n"/>
      <c r="L36" s="2" t="n"/>
      <c r="M36" s="7">
        <f>IF(A36="","",IFERROR(VLOOKUP(L36,'Listas'!$A$2:$B$4,2,FALSE),0))</f>
        <v/>
      </c>
      <c r="N36" s="7">
        <f>IF(A36="","",IF(K36="Concluída",1,0))</f>
        <v/>
      </c>
      <c r="O36" s="8">
        <f>IF(A36="","",IF(K36="Pendente","Pendente",IF(AND(K36="Concluída",H36&gt;G36),"Sim","Não")))</f>
        <v/>
      </c>
      <c r="P36" s="4" t="n"/>
    </row>
    <row r="37">
      <c r="A37" s="2" t="n"/>
      <c r="B37" s="32" t="n"/>
      <c r="C37" s="2" t="n"/>
      <c r="D37" s="2" t="n"/>
      <c r="E37" s="2" t="n"/>
      <c r="F37" s="4" t="n"/>
      <c r="G37" s="33" t="n"/>
      <c r="H37" s="33" t="n"/>
      <c r="I37" s="6" t="n"/>
      <c r="J37" s="6" t="n"/>
      <c r="K37" s="2" t="n"/>
      <c r="L37" s="2" t="n"/>
      <c r="M37" s="9">
        <f>IF(A37="","",IFERROR(VLOOKUP(L37,'Listas'!$A$2:$B$4,2,FALSE),0))</f>
        <v/>
      </c>
      <c r="N37" s="9">
        <f>IF(A37="","",IF(K37="Concluída",1,0))</f>
        <v/>
      </c>
      <c r="O37" s="10">
        <f>IF(A37="","",IF(K37="Pendente","Pendente",IF(AND(K37="Concluída",H37&gt;G37),"Sim","Não")))</f>
        <v/>
      </c>
      <c r="P37" s="4" t="n"/>
    </row>
    <row r="38">
      <c r="A38" s="2" t="n"/>
      <c r="B38" s="32" t="n"/>
      <c r="C38" s="2" t="n"/>
      <c r="D38" s="2" t="n"/>
      <c r="E38" s="2" t="n"/>
      <c r="F38" s="4" t="n"/>
      <c r="G38" s="33" t="n"/>
      <c r="H38" s="33" t="n"/>
      <c r="I38" s="6" t="n"/>
      <c r="J38" s="6" t="n"/>
      <c r="K38" s="2" t="n"/>
      <c r="L38" s="2" t="n"/>
      <c r="M38" s="7">
        <f>IF(A38="","",IFERROR(VLOOKUP(L38,'Listas'!$A$2:$B$4,2,FALSE),0))</f>
        <v/>
      </c>
      <c r="N38" s="7">
        <f>IF(A38="","",IF(K38="Concluída",1,0))</f>
        <v/>
      </c>
      <c r="O38" s="8">
        <f>IF(A38="","",IF(K38="Pendente","Pendente",IF(AND(K38="Concluída",H38&gt;G38),"Sim","Não")))</f>
        <v/>
      </c>
      <c r="P38" s="4" t="n"/>
    </row>
    <row r="39">
      <c r="A39" s="2" t="n"/>
      <c r="B39" s="32" t="n"/>
      <c r="C39" s="2" t="n"/>
      <c r="D39" s="2" t="n"/>
      <c r="E39" s="2" t="n"/>
      <c r="F39" s="4" t="n"/>
      <c r="G39" s="33" t="n"/>
      <c r="H39" s="33" t="n"/>
      <c r="I39" s="6" t="n"/>
      <c r="J39" s="6" t="n"/>
      <c r="K39" s="2" t="n"/>
      <c r="L39" s="2" t="n"/>
      <c r="M39" s="9">
        <f>IF(A39="","",IFERROR(VLOOKUP(L39,'Listas'!$A$2:$B$4,2,FALSE),0))</f>
        <v/>
      </c>
      <c r="N39" s="9">
        <f>IF(A39="","",IF(K39="Concluída",1,0))</f>
        <v/>
      </c>
      <c r="O39" s="10">
        <f>IF(A39="","",IF(K39="Pendente","Pendente",IF(AND(K39="Concluída",H39&gt;G39),"Sim","Não")))</f>
        <v/>
      </c>
      <c r="P39" s="4" t="n"/>
    </row>
    <row r="40">
      <c r="A40" s="2" t="n"/>
      <c r="B40" s="32" t="n"/>
      <c r="C40" s="2" t="n"/>
      <c r="D40" s="2" t="n"/>
      <c r="E40" s="2" t="n"/>
      <c r="F40" s="4" t="n"/>
      <c r="G40" s="33" t="n"/>
      <c r="H40" s="33" t="n"/>
      <c r="I40" s="6" t="n"/>
      <c r="J40" s="6" t="n"/>
      <c r="K40" s="2" t="n"/>
      <c r="L40" s="2" t="n"/>
      <c r="M40" s="7">
        <f>IF(A40="","",IFERROR(VLOOKUP(L40,'Listas'!$A$2:$B$4,2,FALSE),0))</f>
        <v/>
      </c>
      <c r="N40" s="7">
        <f>IF(A40="","",IF(K40="Concluída",1,0))</f>
        <v/>
      </c>
      <c r="O40" s="8">
        <f>IF(A40="","",IF(K40="Pendente","Pendente",IF(AND(K40="Concluída",H40&gt;G40),"Sim","Não")))</f>
        <v/>
      </c>
      <c r="P40" s="4" t="n"/>
    </row>
    <row r="41">
      <c r="A41" s="2" t="n"/>
      <c r="B41" s="32" t="n"/>
      <c r="C41" s="2" t="n"/>
      <c r="D41" s="2" t="n"/>
      <c r="E41" s="2" t="n"/>
      <c r="F41" s="4" t="n"/>
      <c r="G41" s="33" t="n"/>
      <c r="H41" s="33" t="n"/>
      <c r="I41" s="6" t="n"/>
      <c r="J41" s="6" t="n"/>
      <c r="K41" s="2" t="n"/>
      <c r="L41" s="2" t="n"/>
      <c r="M41" s="9">
        <f>IF(A41="","",IFERROR(VLOOKUP(L41,'Listas'!$A$2:$B$4,2,FALSE),0))</f>
        <v/>
      </c>
      <c r="N41" s="9">
        <f>IF(A41="","",IF(K41="Concluída",1,0))</f>
        <v/>
      </c>
      <c r="O41" s="10">
        <f>IF(A41="","",IF(K41="Pendente","Pendente",IF(AND(K41="Concluída",H41&gt;G41),"Sim","Não")))</f>
        <v/>
      </c>
      <c r="P41" s="4" t="n"/>
    </row>
    <row r="42">
      <c r="A42" s="2" t="n"/>
      <c r="B42" s="32" t="n"/>
      <c r="C42" s="2" t="n"/>
      <c r="D42" s="2" t="n"/>
      <c r="E42" s="2" t="n"/>
      <c r="F42" s="4" t="n"/>
      <c r="G42" s="33" t="n"/>
      <c r="H42" s="33" t="n"/>
      <c r="I42" s="6" t="n"/>
      <c r="J42" s="6" t="n"/>
      <c r="K42" s="2" t="n"/>
      <c r="L42" s="2" t="n"/>
      <c r="M42" s="7">
        <f>IF(A42="","",IFERROR(VLOOKUP(L42,'Listas'!$A$2:$B$4,2,FALSE),0))</f>
        <v/>
      </c>
      <c r="N42" s="7">
        <f>IF(A42="","",IF(K42="Concluída",1,0))</f>
        <v/>
      </c>
      <c r="O42" s="8">
        <f>IF(A42="","",IF(K42="Pendente","Pendente",IF(AND(K42="Concluída",H42&gt;G42),"Sim","Não")))</f>
        <v/>
      </c>
      <c r="P42" s="4" t="n"/>
    </row>
    <row r="43">
      <c r="A43" s="2" t="n"/>
      <c r="B43" s="32" t="n"/>
      <c r="C43" s="2" t="n"/>
      <c r="D43" s="2" t="n"/>
      <c r="E43" s="2" t="n"/>
      <c r="F43" s="4" t="n"/>
      <c r="G43" s="33" t="n"/>
      <c r="H43" s="33" t="n"/>
      <c r="I43" s="6" t="n"/>
      <c r="J43" s="6" t="n"/>
      <c r="K43" s="2" t="n"/>
      <c r="L43" s="2" t="n"/>
      <c r="M43" s="9">
        <f>IF(A43="","",IFERROR(VLOOKUP(L43,'Listas'!$A$2:$B$4,2,FALSE),0))</f>
        <v/>
      </c>
      <c r="N43" s="9">
        <f>IF(A43="","",IF(K43="Concluída",1,0))</f>
        <v/>
      </c>
      <c r="O43" s="10">
        <f>IF(A43="","",IF(K43="Pendente","Pendente",IF(AND(K43="Concluída",H43&gt;G43),"Sim","Não")))</f>
        <v/>
      </c>
      <c r="P43" s="4" t="n"/>
    </row>
    <row r="44">
      <c r="A44" s="2" t="n"/>
      <c r="B44" s="32" t="n"/>
      <c r="C44" s="2" t="n"/>
      <c r="D44" s="2" t="n"/>
      <c r="E44" s="2" t="n"/>
      <c r="F44" s="4" t="n"/>
      <c r="G44" s="33" t="n"/>
      <c r="H44" s="33" t="n"/>
      <c r="I44" s="6" t="n"/>
      <c r="J44" s="6" t="n"/>
      <c r="K44" s="2" t="n"/>
      <c r="L44" s="2" t="n"/>
      <c r="M44" s="7">
        <f>IF(A44="","",IFERROR(VLOOKUP(L44,'Listas'!$A$2:$B$4,2,FALSE),0))</f>
        <v/>
      </c>
      <c r="N44" s="7">
        <f>IF(A44="","",IF(K44="Concluída",1,0))</f>
        <v/>
      </c>
      <c r="O44" s="8">
        <f>IF(A44="","",IF(K44="Pendente","Pendente",IF(AND(K44="Concluída",H44&gt;G44),"Sim","Não")))</f>
        <v/>
      </c>
      <c r="P44" s="4" t="n"/>
    </row>
    <row r="45">
      <c r="A45" s="2" t="n"/>
      <c r="B45" s="32" t="n"/>
      <c r="C45" s="2" t="n"/>
      <c r="D45" s="2" t="n"/>
      <c r="E45" s="2" t="n"/>
      <c r="F45" s="4" t="n"/>
      <c r="G45" s="33" t="n"/>
      <c r="H45" s="33" t="n"/>
      <c r="I45" s="6" t="n"/>
      <c r="J45" s="6" t="n"/>
      <c r="K45" s="2" t="n"/>
      <c r="L45" s="2" t="n"/>
      <c r="M45" s="9">
        <f>IF(A45="","",IFERROR(VLOOKUP(L45,'Listas'!$A$2:$B$4,2,FALSE),0))</f>
        <v/>
      </c>
      <c r="N45" s="9">
        <f>IF(A45="","",IF(K45="Concluída",1,0))</f>
        <v/>
      </c>
      <c r="O45" s="10">
        <f>IF(A45="","",IF(K45="Pendente","Pendente",IF(AND(K45="Concluída",H45&gt;G45),"Sim","Não")))</f>
        <v/>
      </c>
      <c r="P45" s="4" t="n"/>
    </row>
    <row r="46">
      <c r="A46" s="2" t="n"/>
      <c r="B46" s="32" t="n"/>
      <c r="C46" s="2" t="n"/>
      <c r="D46" s="2" t="n"/>
      <c r="E46" s="2" t="n"/>
      <c r="F46" s="4" t="n"/>
      <c r="G46" s="33" t="n"/>
      <c r="H46" s="33" t="n"/>
      <c r="I46" s="6" t="n"/>
      <c r="J46" s="6" t="n"/>
      <c r="K46" s="2" t="n"/>
      <c r="L46" s="2" t="n"/>
      <c r="M46" s="7">
        <f>IF(A46="","",IFERROR(VLOOKUP(L46,'Listas'!$A$2:$B$4,2,FALSE),0))</f>
        <v/>
      </c>
      <c r="N46" s="7">
        <f>IF(A46="","",IF(K46="Concluída",1,0))</f>
        <v/>
      </c>
      <c r="O46" s="8">
        <f>IF(A46="","",IF(K46="Pendente","Pendente",IF(AND(K46="Concluída",H46&gt;G46),"Sim","Não")))</f>
        <v/>
      </c>
      <c r="P46" s="4" t="n"/>
    </row>
    <row r="47">
      <c r="A47" s="2" t="n"/>
      <c r="B47" s="32" t="n"/>
      <c r="C47" s="2" t="n"/>
      <c r="D47" s="2" t="n"/>
      <c r="E47" s="2" t="n"/>
      <c r="F47" s="4" t="n"/>
      <c r="G47" s="33" t="n"/>
      <c r="H47" s="33" t="n"/>
      <c r="I47" s="6" t="n"/>
      <c r="J47" s="6" t="n"/>
      <c r="K47" s="2" t="n"/>
      <c r="L47" s="2" t="n"/>
      <c r="M47" s="9">
        <f>IF(A47="","",IFERROR(VLOOKUP(L47,'Listas'!$A$2:$B$4,2,FALSE),0))</f>
        <v/>
      </c>
      <c r="N47" s="9">
        <f>IF(A47="","",IF(K47="Concluída",1,0))</f>
        <v/>
      </c>
      <c r="O47" s="10">
        <f>IF(A47="","",IF(K47="Pendente","Pendente",IF(AND(K47="Concluída",H47&gt;G47),"Sim","Não")))</f>
        <v/>
      </c>
      <c r="P47" s="4" t="n"/>
    </row>
    <row r="48">
      <c r="A48" s="2" t="n"/>
      <c r="B48" s="32" t="n"/>
      <c r="C48" s="2" t="n"/>
      <c r="D48" s="2" t="n"/>
      <c r="E48" s="2" t="n"/>
      <c r="F48" s="4" t="n"/>
      <c r="G48" s="33" t="n"/>
      <c r="H48" s="33" t="n"/>
      <c r="I48" s="6" t="n"/>
      <c r="J48" s="6" t="n"/>
      <c r="K48" s="2" t="n"/>
      <c r="L48" s="2" t="n"/>
      <c r="M48" s="7">
        <f>IF(A48="","",IFERROR(VLOOKUP(L48,'Listas'!$A$2:$B$4,2,FALSE),0))</f>
        <v/>
      </c>
      <c r="N48" s="7">
        <f>IF(A48="","",IF(K48="Concluída",1,0))</f>
        <v/>
      </c>
      <c r="O48" s="8">
        <f>IF(A48="","",IF(K48="Pendente","Pendente",IF(AND(K48="Concluída",H48&gt;G48),"Sim","Não")))</f>
        <v/>
      </c>
      <c r="P48" s="4" t="n"/>
    </row>
    <row r="49">
      <c r="A49" s="2" t="n"/>
      <c r="B49" s="32" t="n"/>
      <c r="C49" s="2" t="n"/>
      <c r="D49" s="2" t="n"/>
      <c r="E49" s="2" t="n"/>
      <c r="F49" s="4" t="n"/>
      <c r="G49" s="33" t="n"/>
      <c r="H49" s="33" t="n"/>
      <c r="I49" s="6" t="n"/>
      <c r="J49" s="6" t="n"/>
      <c r="K49" s="2" t="n"/>
      <c r="L49" s="2" t="n"/>
      <c r="M49" s="9">
        <f>IF(A49="","",IFERROR(VLOOKUP(L49,'Listas'!$A$2:$B$4,2,FALSE),0))</f>
        <v/>
      </c>
      <c r="N49" s="9">
        <f>IF(A49="","",IF(K49="Concluída",1,0))</f>
        <v/>
      </c>
      <c r="O49" s="10">
        <f>IF(A49="","",IF(K49="Pendente","Pendente",IF(AND(K49="Concluída",H49&gt;G49),"Sim","Não")))</f>
        <v/>
      </c>
      <c r="P49" s="4" t="n"/>
    </row>
    <row r="50">
      <c r="A50" s="2" t="n"/>
      <c r="B50" s="32" t="n"/>
      <c r="C50" s="2" t="n"/>
      <c r="D50" s="2" t="n"/>
      <c r="E50" s="2" t="n"/>
      <c r="F50" s="4" t="n"/>
      <c r="G50" s="33" t="n"/>
      <c r="H50" s="33" t="n"/>
      <c r="I50" s="6" t="n"/>
      <c r="J50" s="6" t="n"/>
      <c r="K50" s="2" t="n"/>
      <c r="L50" s="2" t="n"/>
      <c r="M50" s="7">
        <f>IF(A50="","",IFERROR(VLOOKUP(L50,'Listas'!$A$2:$B$4,2,FALSE),0))</f>
        <v/>
      </c>
      <c r="N50" s="7">
        <f>IF(A50="","",IF(K50="Concluída",1,0))</f>
        <v/>
      </c>
      <c r="O50" s="8">
        <f>IF(A50="","",IF(K50="Pendente","Pendente",IF(AND(K50="Concluída",H50&gt;G50),"Sim","Não")))</f>
        <v/>
      </c>
      <c r="P50" s="4" t="n"/>
    </row>
    <row r="51">
      <c r="A51" s="2" t="n"/>
      <c r="B51" s="32" t="n"/>
      <c r="C51" s="2" t="n"/>
      <c r="D51" s="2" t="n"/>
      <c r="E51" s="2" t="n"/>
      <c r="F51" s="4" t="n"/>
      <c r="G51" s="33" t="n"/>
      <c r="H51" s="33" t="n"/>
      <c r="I51" s="6" t="n"/>
      <c r="J51" s="6" t="n"/>
      <c r="K51" s="2" t="n"/>
      <c r="L51" s="2" t="n"/>
      <c r="M51" s="9">
        <f>IF(A51="","",IFERROR(VLOOKUP(L51,'Listas'!$A$2:$B$4,2,FALSE),0))</f>
        <v/>
      </c>
      <c r="N51" s="9">
        <f>IF(A51="","",IF(K51="Concluída",1,0))</f>
        <v/>
      </c>
      <c r="O51" s="10">
        <f>IF(A51="","",IF(K51="Pendente","Pendente",IF(AND(K51="Concluída",H51&gt;G51),"Sim","Não")))</f>
        <v/>
      </c>
      <c r="P51" s="4" t="n"/>
    </row>
    <row r="52">
      <c r="A52" s="2" t="n"/>
      <c r="B52" s="32" t="n"/>
      <c r="C52" s="2" t="n"/>
      <c r="D52" s="2" t="n"/>
      <c r="E52" s="2" t="n"/>
      <c r="F52" s="4" t="n"/>
      <c r="G52" s="33" t="n"/>
      <c r="H52" s="33" t="n"/>
      <c r="I52" s="6" t="n"/>
      <c r="J52" s="6" t="n"/>
      <c r="K52" s="2" t="n"/>
      <c r="L52" s="2" t="n"/>
      <c r="M52" s="7">
        <f>IF(A52="","",IFERROR(VLOOKUP(L52,'Listas'!$A$2:$B$4,2,FALSE),0))</f>
        <v/>
      </c>
      <c r="N52" s="7">
        <f>IF(A52="","",IF(K52="Concluída",1,0))</f>
        <v/>
      </c>
      <c r="O52" s="8">
        <f>IF(A52="","",IF(K52="Pendente","Pendente",IF(AND(K52="Concluída",H52&gt;G52),"Sim","Não")))</f>
        <v/>
      </c>
      <c r="P52" s="4" t="n"/>
    </row>
    <row r="53">
      <c r="A53" s="2" t="n"/>
      <c r="B53" s="32" t="n"/>
      <c r="C53" s="2" t="n"/>
      <c r="D53" s="2" t="n"/>
      <c r="E53" s="2" t="n"/>
      <c r="F53" s="4" t="n"/>
      <c r="G53" s="33" t="n"/>
      <c r="H53" s="33" t="n"/>
      <c r="I53" s="6" t="n"/>
      <c r="J53" s="6" t="n"/>
      <c r="K53" s="2" t="n"/>
      <c r="L53" s="2" t="n"/>
      <c r="M53" s="9">
        <f>IF(A53="","",IFERROR(VLOOKUP(L53,'Listas'!$A$2:$B$4,2,FALSE),0))</f>
        <v/>
      </c>
      <c r="N53" s="9">
        <f>IF(A53="","",IF(K53="Concluída",1,0))</f>
        <v/>
      </c>
      <c r="O53" s="10">
        <f>IF(A53="","",IF(K53="Pendente","Pendente",IF(AND(K53="Concluída",H53&gt;G53),"Sim","Não")))</f>
        <v/>
      </c>
      <c r="P53" s="4" t="n"/>
    </row>
    <row r="54">
      <c r="A54" s="2" t="n"/>
      <c r="B54" s="32" t="n"/>
      <c r="C54" s="2" t="n"/>
      <c r="D54" s="2" t="n"/>
      <c r="E54" s="2" t="n"/>
      <c r="F54" s="4" t="n"/>
      <c r="G54" s="33" t="n"/>
      <c r="H54" s="33" t="n"/>
      <c r="I54" s="6" t="n"/>
      <c r="J54" s="6" t="n"/>
      <c r="K54" s="2" t="n"/>
      <c r="L54" s="2" t="n"/>
      <c r="M54" s="7">
        <f>IF(A54="","",IFERROR(VLOOKUP(L54,'Listas'!$A$2:$B$4,2,FALSE),0))</f>
        <v/>
      </c>
      <c r="N54" s="7">
        <f>IF(A54="","",IF(K54="Concluída",1,0))</f>
        <v/>
      </c>
      <c r="O54" s="8">
        <f>IF(A54="","",IF(K54="Pendente","Pendente",IF(AND(K54="Concluída",H54&gt;G54),"Sim","Não")))</f>
        <v/>
      </c>
      <c r="P54" s="4" t="n"/>
    </row>
    <row r="55">
      <c r="A55" s="2" t="n"/>
      <c r="B55" s="32" t="n"/>
      <c r="C55" s="2" t="n"/>
      <c r="D55" s="2" t="n"/>
      <c r="E55" s="2" t="n"/>
      <c r="F55" s="4" t="n"/>
      <c r="G55" s="33" t="n"/>
      <c r="H55" s="33" t="n"/>
      <c r="I55" s="6" t="n"/>
      <c r="J55" s="6" t="n"/>
      <c r="K55" s="2" t="n"/>
      <c r="L55" s="2" t="n"/>
      <c r="M55" s="9">
        <f>IF(A55="","",IFERROR(VLOOKUP(L55,'Listas'!$A$2:$B$4,2,FALSE),0))</f>
        <v/>
      </c>
      <c r="N55" s="9">
        <f>IF(A55="","",IF(K55="Concluída",1,0))</f>
        <v/>
      </c>
      <c r="O55" s="10">
        <f>IF(A55="","",IF(K55="Pendente","Pendente",IF(AND(K55="Concluída",H55&gt;G55),"Sim","Não")))</f>
        <v/>
      </c>
      <c r="P55" s="4" t="n"/>
    </row>
    <row r="56">
      <c r="A56" s="2" t="n"/>
      <c r="B56" s="32" t="n"/>
      <c r="C56" s="2" t="n"/>
      <c r="D56" s="2" t="n"/>
      <c r="E56" s="2" t="n"/>
      <c r="F56" s="4" t="n"/>
      <c r="G56" s="33" t="n"/>
      <c r="H56" s="33" t="n"/>
      <c r="I56" s="6" t="n"/>
      <c r="J56" s="6" t="n"/>
      <c r="K56" s="2" t="n"/>
      <c r="L56" s="2" t="n"/>
      <c r="M56" s="7">
        <f>IF(A56="","",IFERROR(VLOOKUP(L56,'Listas'!$A$2:$B$4,2,FALSE),0))</f>
        <v/>
      </c>
      <c r="N56" s="7">
        <f>IF(A56="","",IF(K56="Concluída",1,0))</f>
        <v/>
      </c>
      <c r="O56" s="8">
        <f>IF(A56="","",IF(K56="Pendente","Pendente",IF(AND(K56="Concluída",H56&gt;G56),"Sim","Não")))</f>
        <v/>
      </c>
      <c r="P56" s="4" t="n"/>
    </row>
    <row r="57">
      <c r="A57" s="2" t="n"/>
      <c r="B57" s="32" t="n"/>
      <c r="C57" s="2" t="n"/>
      <c r="D57" s="2" t="n"/>
      <c r="E57" s="2" t="n"/>
      <c r="F57" s="4" t="n"/>
      <c r="G57" s="33" t="n"/>
      <c r="H57" s="33" t="n"/>
      <c r="I57" s="6" t="n"/>
      <c r="J57" s="6" t="n"/>
      <c r="K57" s="2" t="n"/>
      <c r="L57" s="2" t="n"/>
      <c r="M57" s="9">
        <f>IF(A57="","",IFERROR(VLOOKUP(L57,'Listas'!$A$2:$B$4,2,FALSE),0))</f>
        <v/>
      </c>
      <c r="N57" s="9">
        <f>IF(A57="","",IF(K57="Concluída",1,0))</f>
        <v/>
      </c>
      <c r="O57" s="10">
        <f>IF(A57="","",IF(K57="Pendente","Pendente",IF(AND(K57="Concluída",H57&gt;G57),"Sim","Não")))</f>
        <v/>
      </c>
      <c r="P57" s="4" t="n"/>
    </row>
    <row r="58">
      <c r="A58" s="2" t="n"/>
      <c r="B58" s="32" t="n"/>
      <c r="C58" s="2" t="n"/>
      <c r="D58" s="2" t="n"/>
      <c r="E58" s="2" t="n"/>
      <c r="F58" s="4" t="n"/>
      <c r="G58" s="33" t="n"/>
      <c r="H58" s="33" t="n"/>
      <c r="I58" s="6" t="n"/>
      <c r="J58" s="6" t="n"/>
      <c r="K58" s="2" t="n"/>
      <c r="L58" s="2" t="n"/>
      <c r="M58" s="7">
        <f>IF(A58="","",IFERROR(VLOOKUP(L58,'Listas'!$A$2:$B$4,2,FALSE),0))</f>
        <v/>
      </c>
      <c r="N58" s="7">
        <f>IF(A58="","",IF(K58="Concluída",1,0))</f>
        <v/>
      </c>
      <c r="O58" s="8">
        <f>IF(A58="","",IF(K58="Pendente","Pendente",IF(AND(K58="Concluída",H58&gt;G58),"Sim","Não")))</f>
        <v/>
      </c>
      <c r="P58" s="4" t="n"/>
    </row>
    <row r="59">
      <c r="A59" s="2" t="n"/>
      <c r="B59" s="32" t="n"/>
      <c r="C59" s="2" t="n"/>
      <c r="D59" s="2" t="n"/>
      <c r="E59" s="2" t="n"/>
      <c r="F59" s="4" t="n"/>
      <c r="G59" s="33" t="n"/>
      <c r="H59" s="33" t="n"/>
      <c r="I59" s="6" t="n"/>
      <c r="J59" s="6" t="n"/>
      <c r="K59" s="2" t="n"/>
      <c r="L59" s="2" t="n"/>
      <c r="M59" s="9">
        <f>IF(A59="","",IFERROR(VLOOKUP(L59,'Listas'!$A$2:$B$4,2,FALSE),0))</f>
        <v/>
      </c>
      <c r="N59" s="9">
        <f>IF(A59="","",IF(K59="Concluída",1,0))</f>
        <v/>
      </c>
      <c r="O59" s="10">
        <f>IF(A59="","",IF(K59="Pendente","Pendente",IF(AND(K59="Concluída",H59&gt;G59),"Sim","Não")))</f>
        <v/>
      </c>
      <c r="P59" s="4" t="n"/>
    </row>
    <row r="60">
      <c r="A60" s="2" t="n"/>
      <c r="B60" s="32" t="n"/>
      <c r="C60" s="2" t="n"/>
      <c r="D60" s="2" t="n"/>
      <c r="E60" s="2" t="n"/>
      <c r="F60" s="4" t="n"/>
      <c r="G60" s="33" t="n"/>
      <c r="H60" s="33" t="n"/>
      <c r="I60" s="6" t="n"/>
      <c r="J60" s="6" t="n"/>
      <c r="K60" s="2" t="n"/>
      <c r="L60" s="2" t="n"/>
      <c r="M60" s="7">
        <f>IF(A60="","",IFERROR(VLOOKUP(L60,'Listas'!$A$2:$B$4,2,FALSE),0))</f>
        <v/>
      </c>
      <c r="N60" s="7">
        <f>IF(A60="","",IF(K60="Concluída",1,0))</f>
        <v/>
      </c>
      <c r="O60" s="8">
        <f>IF(A60="","",IF(K60="Pendente","Pendente",IF(AND(K60="Concluída",H60&gt;G60),"Sim","Não")))</f>
        <v/>
      </c>
      <c r="P60" s="4" t="n"/>
    </row>
    <row r="61">
      <c r="A61" s="2" t="n"/>
      <c r="B61" s="32" t="n"/>
      <c r="C61" s="2" t="n"/>
      <c r="D61" s="2" t="n"/>
      <c r="E61" s="2" t="n"/>
      <c r="F61" s="4" t="n"/>
      <c r="G61" s="33" t="n"/>
      <c r="H61" s="33" t="n"/>
      <c r="I61" s="6" t="n"/>
      <c r="J61" s="6" t="n"/>
      <c r="K61" s="2" t="n"/>
      <c r="L61" s="2" t="n"/>
      <c r="M61" s="9">
        <f>IF(A61="","",IFERROR(VLOOKUP(L61,'Listas'!$A$2:$B$4,2,FALSE),0))</f>
        <v/>
      </c>
      <c r="N61" s="9">
        <f>IF(A61="","",IF(K61="Concluída",1,0))</f>
        <v/>
      </c>
      <c r="O61" s="10">
        <f>IF(A61="","",IF(K61="Pendente","Pendente",IF(AND(K61="Concluída",H61&gt;G61),"Sim","Não")))</f>
        <v/>
      </c>
      <c r="P61" s="4" t="n"/>
    </row>
    <row r="62">
      <c r="A62" s="2" t="n"/>
      <c r="B62" s="32" t="n"/>
      <c r="C62" s="2" t="n"/>
      <c r="D62" s="2" t="n"/>
      <c r="E62" s="2" t="n"/>
      <c r="F62" s="4" t="n"/>
      <c r="G62" s="33" t="n"/>
      <c r="H62" s="33" t="n"/>
      <c r="I62" s="6" t="n"/>
      <c r="J62" s="6" t="n"/>
      <c r="K62" s="2" t="n"/>
      <c r="L62" s="2" t="n"/>
      <c r="M62" s="7">
        <f>IF(A62="","",IFERROR(VLOOKUP(L62,'Listas'!$A$2:$B$4,2,FALSE),0))</f>
        <v/>
      </c>
      <c r="N62" s="7">
        <f>IF(A62="","",IF(K62="Concluída",1,0))</f>
        <v/>
      </c>
      <c r="O62" s="8">
        <f>IF(A62="","",IF(K62="Pendente","Pendente",IF(AND(K62="Concluída",H62&gt;G62),"Sim","Não")))</f>
        <v/>
      </c>
      <c r="P62" s="4" t="n"/>
    </row>
    <row r="63">
      <c r="A63" s="2" t="n"/>
      <c r="B63" s="32" t="n"/>
      <c r="C63" s="2" t="n"/>
      <c r="D63" s="2" t="n"/>
      <c r="E63" s="2" t="n"/>
      <c r="F63" s="4" t="n"/>
      <c r="G63" s="33" t="n"/>
      <c r="H63" s="33" t="n"/>
      <c r="I63" s="6" t="n"/>
      <c r="J63" s="6" t="n"/>
      <c r="K63" s="2" t="n"/>
      <c r="L63" s="2" t="n"/>
      <c r="M63" s="9">
        <f>IF(A63="","",IFERROR(VLOOKUP(L63,'Listas'!$A$2:$B$4,2,FALSE),0))</f>
        <v/>
      </c>
      <c r="N63" s="9">
        <f>IF(A63="","",IF(K63="Concluída",1,0))</f>
        <v/>
      </c>
      <c r="O63" s="10">
        <f>IF(A63="","",IF(K63="Pendente","Pendente",IF(AND(K63="Concluída",H63&gt;G63),"Sim","Não")))</f>
        <v/>
      </c>
      <c r="P63" s="4" t="n"/>
    </row>
    <row r="64">
      <c r="A64" s="2" t="n"/>
      <c r="B64" s="32" t="n"/>
      <c r="C64" s="2" t="n"/>
      <c r="D64" s="2" t="n"/>
      <c r="E64" s="2" t="n"/>
      <c r="F64" s="4" t="n"/>
      <c r="G64" s="33" t="n"/>
      <c r="H64" s="33" t="n"/>
      <c r="I64" s="6" t="n"/>
      <c r="J64" s="6" t="n"/>
      <c r="K64" s="2" t="n"/>
      <c r="L64" s="2" t="n"/>
      <c r="M64" s="7">
        <f>IF(A64="","",IFERROR(VLOOKUP(L64,'Listas'!$A$2:$B$4,2,FALSE),0))</f>
        <v/>
      </c>
      <c r="N64" s="7">
        <f>IF(A64="","",IF(K64="Concluída",1,0))</f>
        <v/>
      </c>
      <c r="O64" s="8">
        <f>IF(A64="","",IF(K64="Pendente","Pendente",IF(AND(K64="Concluída",H64&gt;G64),"Sim","Não")))</f>
        <v/>
      </c>
      <c r="P64" s="4" t="n"/>
    </row>
    <row r="65">
      <c r="A65" s="2" t="n"/>
      <c r="B65" s="32" t="n"/>
      <c r="C65" s="2" t="n"/>
      <c r="D65" s="2" t="n"/>
      <c r="E65" s="2" t="n"/>
      <c r="F65" s="4" t="n"/>
      <c r="G65" s="33" t="n"/>
      <c r="H65" s="33" t="n"/>
      <c r="I65" s="6" t="n"/>
      <c r="J65" s="6" t="n"/>
      <c r="K65" s="2" t="n"/>
      <c r="L65" s="2" t="n"/>
      <c r="M65" s="9">
        <f>IF(A65="","",IFERROR(VLOOKUP(L65,'Listas'!$A$2:$B$4,2,FALSE),0))</f>
        <v/>
      </c>
      <c r="N65" s="9">
        <f>IF(A65="","",IF(K65="Concluída",1,0))</f>
        <v/>
      </c>
      <c r="O65" s="10">
        <f>IF(A65="","",IF(K65="Pendente","Pendente",IF(AND(K65="Concluída",H65&gt;G65),"Sim","Não")))</f>
        <v/>
      </c>
      <c r="P65" s="4" t="n"/>
    </row>
    <row r="66">
      <c r="A66" s="2" t="n"/>
      <c r="B66" s="32" t="n"/>
      <c r="C66" s="2" t="n"/>
      <c r="D66" s="2" t="n"/>
      <c r="E66" s="2" t="n"/>
      <c r="F66" s="4" t="n"/>
      <c r="G66" s="33" t="n"/>
      <c r="H66" s="33" t="n"/>
      <c r="I66" s="6" t="n"/>
      <c r="J66" s="6" t="n"/>
      <c r="K66" s="2" t="n"/>
      <c r="L66" s="2" t="n"/>
      <c r="M66" s="7">
        <f>IF(A66="","",IFERROR(VLOOKUP(L66,'Listas'!$A$2:$B$4,2,FALSE),0))</f>
        <v/>
      </c>
      <c r="N66" s="7">
        <f>IF(A66="","",IF(K66="Concluída",1,0))</f>
        <v/>
      </c>
      <c r="O66" s="8">
        <f>IF(A66="","",IF(K66="Pendente","Pendente",IF(AND(K66="Concluída",H66&gt;G66),"Sim","Não")))</f>
        <v/>
      </c>
      <c r="P66" s="4" t="n"/>
    </row>
    <row r="67">
      <c r="A67" s="2" t="n"/>
      <c r="B67" s="32" t="n"/>
      <c r="C67" s="2" t="n"/>
      <c r="D67" s="2" t="n"/>
      <c r="E67" s="2" t="n"/>
      <c r="F67" s="4" t="n"/>
      <c r="G67" s="33" t="n"/>
      <c r="H67" s="33" t="n"/>
      <c r="I67" s="6" t="n"/>
      <c r="J67" s="6" t="n"/>
      <c r="K67" s="2" t="n"/>
      <c r="L67" s="2" t="n"/>
      <c r="M67" s="9">
        <f>IF(A67="","",IFERROR(VLOOKUP(L67,'Listas'!$A$2:$B$4,2,FALSE),0))</f>
        <v/>
      </c>
      <c r="N67" s="9">
        <f>IF(A67="","",IF(K67="Concluída",1,0))</f>
        <v/>
      </c>
      <c r="O67" s="10">
        <f>IF(A67="","",IF(K67="Pendente","Pendente",IF(AND(K67="Concluída",H67&gt;G67),"Sim","Não")))</f>
        <v/>
      </c>
      <c r="P67" s="4" t="n"/>
    </row>
    <row r="68">
      <c r="A68" s="2" t="n"/>
      <c r="B68" s="32" t="n"/>
      <c r="C68" s="2" t="n"/>
      <c r="D68" s="2" t="n"/>
      <c r="E68" s="2" t="n"/>
      <c r="F68" s="4" t="n"/>
      <c r="G68" s="33" t="n"/>
      <c r="H68" s="33" t="n"/>
      <c r="I68" s="6" t="n"/>
      <c r="J68" s="6" t="n"/>
      <c r="K68" s="2" t="n"/>
      <c r="L68" s="2" t="n"/>
      <c r="M68" s="7">
        <f>IF(A68="","",IFERROR(VLOOKUP(L68,'Listas'!$A$2:$B$4,2,FALSE),0))</f>
        <v/>
      </c>
      <c r="N68" s="7">
        <f>IF(A68="","",IF(K68="Concluída",1,0))</f>
        <v/>
      </c>
      <c r="O68" s="8">
        <f>IF(A68="","",IF(K68="Pendente","Pendente",IF(AND(K68="Concluída",H68&gt;G68),"Sim","Não")))</f>
        <v/>
      </c>
      <c r="P68" s="4" t="n"/>
    </row>
    <row r="69">
      <c r="A69" s="2" t="n"/>
      <c r="B69" s="32" t="n"/>
      <c r="C69" s="2" t="n"/>
      <c r="D69" s="2" t="n"/>
      <c r="E69" s="2" t="n"/>
      <c r="F69" s="4" t="n"/>
      <c r="G69" s="33" t="n"/>
      <c r="H69" s="33" t="n"/>
      <c r="I69" s="6" t="n"/>
      <c r="J69" s="6" t="n"/>
      <c r="K69" s="2" t="n"/>
      <c r="L69" s="2" t="n"/>
      <c r="M69" s="9">
        <f>IF(A69="","",IFERROR(VLOOKUP(L69,'Listas'!$A$2:$B$4,2,FALSE),0))</f>
        <v/>
      </c>
      <c r="N69" s="9">
        <f>IF(A69="","",IF(K69="Concluída",1,0))</f>
        <v/>
      </c>
      <c r="O69" s="10">
        <f>IF(A69="","",IF(K69="Pendente","Pendente",IF(AND(K69="Concluída",H69&gt;G69),"Sim","Não")))</f>
        <v/>
      </c>
      <c r="P69" s="4" t="n"/>
    </row>
    <row r="70">
      <c r="A70" s="2" t="n"/>
      <c r="B70" s="32" t="n"/>
      <c r="C70" s="2" t="n"/>
      <c r="D70" s="2" t="n"/>
      <c r="E70" s="2" t="n"/>
      <c r="F70" s="4" t="n"/>
      <c r="G70" s="33" t="n"/>
      <c r="H70" s="33" t="n"/>
      <c r="I70" s="6" t="n"/>
      <c r="J70" s="6" t="n"/>
      <c r="K70" s="2" t="n"/>
      <c r="L70" s="2" t="n"/>
      <c r="M70" s="7">
        <f>IF(A70="","",IFERROR(VLOOKUP(L70,'Listas'!$A$2:$B$4,2,FALSE),0))</f>
        <v/>
      </c>
      <c r="N70" s="7">
        <f>IF(A70="","",IF(K70="Concluída",1,0))</f>
        <v/>
      </c>
      <c r="O70" s="8">
        <f>IF(A70="","",IF(K70="Pendente","Pendente",IF(AND(K70="Concluída",H70&gt;G70),"Sim","Não")))</f>
        <v/>
      </c>
      <c r="P70" s="4" t="n"/>
    </row>
    <row r="71">
      <c r="A71" s="2" t="n"/>
      <c r="B71" s="32" t="n"/>
      <c r="C71" s="2" t="n"/>
      <c r="D71" s="2" t="n"/>
      <c r="E71" s="2" t="n"/>
      <c r="F71" s="4" t="n"/>
      <c r="G71" s="33" t="n"/>
      <c r="H71" s="33" t="n"/>
      <c r="I71" s="6" t="n"/>
      <c r="J71" s="6" t="n"/>
      <c r="K71" s="2" t="n"/>
      <c r="L71" s="2" t="n"/>
      <c r="M71" s="9">
        <f>IF(A71="","",IFERROR(VLOOKUP(L71,'Listas'!$A$2:$B$4,2,FALSE),0))</f>
        <v/>
      </c>
      <c r="N71" s="9">
        <f>IF(A71="","",IF(K71="Concluída",1,0))</f>
        <v/>
      </c>
      <c r="O71" s="10">
        <f>IF(A71="","",IF(K71="Pendente","Pendente",IF(AND(K71="Concluída",H71&gt;G71),"Sim","Não")))</f>
        <v/>
      </c>
      <c r="P71" s="4" t="n"/>
    </row>
    <row r="72">
      <c r="A72" s="2" t="n"/>
      <c r="B72" s="32" t="n"/>
      <c r="C72" s="2" t="n"/>
      <c r="D72" s="2" t="n"/>
      <c r="E72" s="2" t="n"/>
      <c r="F72" s="4" t="n"/>
      <c r="G72" s="33" t="n"/>
      <c r="H72" s="33" t="n"/>
      <c r="I72" s="6" t="n"/>
      <c r="J72" s="6" t="n"/>
      <c r="K72" s="2" t="n"/>
      <c r="L72" s="2" t="n"/>
      <c r="M72" s="7">
        <f>IF(A72="","",IFERROR(VLOOKUP(L72,'Listas'!$A$2:$B$4,2,FALSE),0))</f>
        <v/>
      </c>
      <c r="N72" s="7">
        <f>IF(A72="","",IF(K72="Concluída",1,0))</f>
        <v/>
      </c>
      <c r="O72" s="8">
        <f>IF(A72="","",IF(K72="Pendente","Pendente",IF(AND(K72="Concluída",H72&gt;G72),"Sim","Não")))</f>
        <v/>
      </c>
      <c r="P72" s="4" t="n"/>
    </row>
    <row r="73">
      <c r="A73" s="2" t="n"/>
      <c r="B73" s="32" t="n"/>
      <c r="C73" s="2" t="n"/>
      <c r="D73" s="2" t="n"/>
      <c r="E73" s="2" t="n"/>
      <c r="F73" s="4" t="n"/>
      <c r="G73" s="33" t="n"/>
      <c r="H73" s="33" t="n"/>
      <c r="I73" s="6" t="n"/>
      <c r="J73" s="6" t="n"/>
      <c r="K73" s="2" t="n"/>
      <c r="L73" s="2" t="n"/>
      <c r="M73" s="9">
        <f>IF(A73="","",IFERROR(VLOOKUP(L73,'Listas'!$A$2:$B$4,2,FALSE),0))</f>
        <v/>
      </c>
      <c r="N73" s="9">
        <f>IF(A73="","",IF(K73="Concluída",1,0))</f>
        <v/>
      </c>
      <c r="O73" s="10">
        <f>IF(A73="","",IF(K73="Pendente","Pendente",IF(AND(K73="Concluída",H73&gt;G73),"Sim","Não")))</f>
        <v/>
      </c>
      <c r="P73" s="4" t="n"/>
    </row>
    <row r="74">
      <c r="A74" s="2" t="n"/>
      <c r="B74" s="32" t="n"/>
      <c r="C74" s="2" t="n"/>
      <c r="D74" s="2" t="n"/>
      <c r="E74" s="2" t="n"/>
      <c r="F74" s="4" t="n"/>
      <c r="G74" s="33" t="n"/>
      <c r="H74" s="33" t="n"/>
      <c r="I74" s="6" t="n"/>
      <c r="J74" s="6" t="n"/>
      <c r="K74" s="2" t="n"/>
      <c r="L74" s="2" t="n"/>
      <c r="M74" s="7">
        <f>IF(A74="","",IFERROR(VLOOKUP(L74,'Listas'!$A$2:$B$4,2,FALSE),0))</f>
        <v/>
      </c>
      <c r="N74" s="7">
        <f>IF(A74="","",IF(K74="Concluída",1,0))</f>
        <v/>
      </c>
      <c r="O74" s="8">
        <f>IF(A74="","",IF(K74="Pendente","Pendente",IF(AND(K74="Concluída",H74&gt;G74),"Sim","Não")))</f>
        <v/>
      </c>
      <c r="P74" s="4" t="n"/>
    </row>
    <row r="75">
      <c r="A75" s="2" t="n"/>
      <c r="B75" s="32" t="n"/>
      <c r="C75" s="2" t="n"/>
      <c r="D75" s="2" t="n"/>
      <c r="E75" s="2" t="n"/>
      <c r="F75" s="4" t="n"/>
      <c r="G75" s="33" t="n"/>
      <c r="H75" s="33" t="n"/>
      <c r="I75" s="6" t="n"/>
      <c r="J75" s="6" t="n"/>
      <c r="K75" s="2" t="n"/>
      <c r="L75" s="2" t="n"/>
      <c r="M75" s="9">
        <f>IF(A75="","",IFERROR(VLOOKUP(L75,'Listas'!$A$2:$B$4,2,FALSE),0))</f>
        <v/>
      </c>
      <c r="N75" s="9">
        <f>IF(A75="","",IF(K75="Concluída",1,0))</f>
        <v/>
      </c>
      <c r="O75" s="10">
        <f>IF(A75="","",IF(K75="Pendente","Pendente",IF(AND(K75="Concluída",H75&gt;G75),"Sim","Não")))</f>
        <v/>
      </c>
      <c r="P75" s="4" t="n"/>
    </row>
    <row r="76">
      <c r="A76" s="2" t="n"/>
      <c r="B76" s="32" t="n"/>
      <c r="C76" s="2" t="n"/>
      <c r="D76" s="2" t="n"/>
      <c r="E76" s="2" t="n"/>
      <c r="F76" s="4" t="n"/>
      <c r="G76" s="33" t="n"/>
      <c r="H76" s="33" t="n"/>
      <c r="I76" s="6" t="n"/>
      <c r="J76" s="6" t="n"/>
      <c r="K76" s="2" t="n"/>
      <c r="L76" s="2" t="n"/>
      <c r="M76" s="7">
        <f>IF(A76="","",IFERROR(VLOOKUP(L76,'Listas'!$A$2:$B$4,2,FALSE),0))</f>
        <v/>
      </c>
      <c r="N76" s="7">
        <f>IF(A76="","",IF(K76="Concluída",1,0))</f>
        <v/>
      </c>
      <c r="O76" s="8">
        <f>IF(A76="","",IF(K76="Pendente","Pendente",IF(AND(K76="Concluída",H76&gt;G76),"Sim","Não")))</f>
        <v/>
      </c>
      <c r="P76" s="4" t="n"/>
    </row>
    <row r="77">
      <c r="A77" s="2" t="n"/>
      <c r="B77" s="32" t="n"/>
      <c r="C77" s="2" t="n"/>
      <c r="D77" s="2" t="n"/>
      <c r="E77" s="2" t="n"/>
      <c r="F77" s="4" t="n"/>
      <c r="G77" s="33" t="n"/>
      <c r="H77" s="33" t="n"/>
      <c r="I77" s="6" t="n"/>
      <c r="J77" s="6" t="n"/>
      <c r="K77" s="2" t="n"/>
      <c r="L77" s="2" t="n"/>
      <c r="M77" s="9">
        <f>IF(A77="","",IFERROR(VLOOKUP(L77,'Listas'!$A$2:$B$4,2,FALSE),0))</f>
        <v/>
      </c>
      <c r="N77" s="9">
        <f>IF(A77="","",IF(K77="Concluída",1,0))</f>
        <v/>
      </c>
      <c r="O77" s="10">
        <f>IF(A77="","",IF(K77="Pendente","Pendente",IF(AND(K77="Concluída",H77&gt;G77),"Sim","Não")))</f>
        <v/>
      </c>
      <c r="P77" s="4" t="n"/>
    </row>
    <row r="78">
      <c r="A78" s="2" t="n"/>
      <c r="B78" s="32" t="n"/>
      <c r="C78" s="2" t="n"/>
      <c r="D78" s="2" t="n"/>
      <c r="E78" s="2" t="n"/>
      <c r="F78" s="4" t="n"/>
      <c r="G78" s="33" t="n"/>
      <c r="H78" s="33" t="n"/>
      <c r="I78" s="6" t="n"/>
      <c r="J78" s="6" t="n"/>
      <c r="K78" s="2" t="n"/>
      <c r="L78" s="2" t="n"/>
      <c r="M78" s="7">
        <f>IF(A78="","",IFERROR(VLOOKUP(L78,'Listas'!$A$2:$B$4,2,FALSE),0))</f>
        <v/>
      </c>
      <c r="N78" s="7">
        <f>IF(A78="","",IF(K78="Concluída",1,0))</f>
        <v/>
      </c>
      <c r="O78" s="8">
        <f>IF(A78="","",IF(K78="Pendente","Pendente",IF(AND(K78="Concluída",H78&gt;G78),"Sim","Não")))</f>
        <v/>
      </c>
      <c r="P78" s="4" t="n"/>
    </row>
    <row r="79">
      <c r="A79" s="2" t="n"/>
      <c r="B79" s="32" t="n"/>
      <c r="C79" s="2" t="n"/>
      <c r="D79" s="2" t="n"/>
      <c r="E79" s="2" t="n"/>
      <c r="F79" s="4" t="n"/>
      <c r="G79" s="33" t="n"/>
      <c r="H79" s="33" t="n"/>
      <c r="I79" s="6" t="n"/>
      <c r="J79" s="6" t="n"/>
      <c r="K79" s="2" t="n"/>
      <c r="L79" s="2" t="n"/>
      <c r="M79" s="9">
        <f>IF(A79="","",IFERROR(VLOOKUP(L79,'Listas'!$A$2:$B$4,2,FALSE),0))</f>
        <v/>
      </c>
      <c r="N79" s="9">
        <f>IF(A79="","",IF(K79="Concluída",1,0))</f>
        <v/>
      </c>
      <c r="O79" s="10">
        <f>IF(A79="","",IF(K79="Pendente","Pendente",IF(AND(K79="Concluída",H79&gt;G79),"Sim","Não")))</f>
        <v/>
      </c>
      <c r="P79" s="4" t="n"/>
    </row>
    <row r="80">
      <c r="A80" s="2" t="n"/>
      <c r="B80" s="32" t="n"/>
      <c r="C80" s="2" t="n"/>
      <c r="D80" s="2" t="n"/>
      <c r="E80" s="2" t="n"/>
      <c r="F80" s="4" t="n"/>
      <c r="G80" s="33" t="n"/>
      <c r="H80" s="33" t="n"/>
      <c r="I80" s="6" t="n"/>
      <c r="J80" s="6" t="n"/>
      <c r="K80" s="2" t="n"/>
      <c r="L80" s="2" t="n"/>
      <c r="M80" s="7">
        <f>IF(A80="","",IFERROR(VLOOKUP(L80,'Listas'!$A$2:$B$4,2,FALSE),0))</f>
        <v/>
      </c>
      <c r="N80" s="7">
        <f>IF(A80="","",IF(K80="Concluída",1,0))</f>
        <v/>
      </c>
      <c r="O80" s="8">
        <f>IF(A80="","",IF(K80="Pendente","Pendente",IF(AND(K80="Concluída",H80&gt;G80),"Sim","Não")))</f>
        <v/>
      </c>
      <c r="P80" s="4" t="n"/>
    </row>
    <row r="81">
      <c r="A81" s="2" t="n"/>
      <c r="B81" s="32" t="n"/>
      <c r="C81" s="2" t="n"/>
      <c r="D81" s="2" t="n"/>
      <c r="E81" s="2" t="n"/>
      <c r="F81" s="4" t="n"/>
      <c r="G81" s="33" t="n"/>
      <c r="H81" s="33" t="n"/>
      <c r="I81" s="6" t="n"/>
      <c r="J81" s="6" t="n"/>
      <c r="K81" s="2" t="n"/>
      <c r="L81" s="2" t="n"/>
      <c r="M81" s="9">
        <f>IF(A81="","",IFERROR(VLOOKUP(L81,'Listas'!$A$2:$B$4,2,FALSE),0))</f>
        <v/>
      </c>
      <c r="N81" s="9">
        <f>IF(A81="","",IF(K81="Concluída",1,0))</f>
        <v/>
      </c>
      <c r="O81" s="10">
        <f>IF(A81="","",IF(K81="Pendente","Pendente",IF(AND(K81="Concluída",H81&gt;G81),"Sim","Não")))</f>
        <v/>
      </c>
      <c r="P81" s="4" t="n"/>
    </row>
    <row r="82">
      <c r="A82" s="2" t="n"/>
      <c r="B82" s="32" t="n"/>
      <c r="C82" s="2" t="n"/>
      <c r="D82" s="2" t="n"/>
      <c r="E82" s="2" t="n"/>
      <c r="F82" s="4" t="n"/>
      <c r="G82" s="33" t="n"/>
      <c r="H82" s="33" t="n"/>
      <c r="I82" s="6" t="n"/>
      <c r="J82" s="6" t="n"/>
      <c r="K82" s="2" t="n"/>
      <c r="L82" s="2" t="n"/>
      <c r="M82" s="7">
        <f>IF(A82="","",IFERROR(VLOOKUP(L82,'Listas'!$A$2:$B$4,2,FALSE),0))</f>
        <v/>
      </c>
      <c r="N82" s="7">
        <f>IF(A82="","",IF(K82="Concluída",1,0))</f>
        <v/>
      </c>
      <c r="O82" s="8">
        <f>IF(A82="","",IF(K82="Pendente","Pendente",IF(AND(K82="Concluída",H82&gt;G82),"Sim","Não")))</f>
        <v/>
      </c>
      <c r="P82" s="4" t="n"/>
    </row>
    <row r="83">
      <c r="A83" s="2" t="n"/>
      <c r="B83" s="32" t="n"/>
      <c r="C83" s="2" t="n"/>
      <c r="D83" s="2" t="n"/>
      <c r="E83" s="2" t="n"/>
      <c r="F83" s="4" t="n"/>
      <c r="G83" s="33" t="n"/>
      <c r="H83" s="33" t="n"/>
      <c r="I83" s="6" t="n"/>
      <c r="J83" s="6" t="n"/>
      <c r="K83" s="2" t="n"/>
      <c r="L83" s="2" t="n"/>
      <c r="M83" s="9">
        <f>IF(A83="","",IFERROR(VLOOKUP(L83,'Listas'!$A$2:$B$4,2,FALSE),0))</f>
        <v/>
      </c>
      <c r="N83" s="9">
        <f>IF(A83="","",IF(K83="Concluída",1,0))</f>
        <v/>
      </c>
      <c r="O83" s="10">
        <f>IF(A83="","",IF(K83="Pendente","Pendente",IF(AND(K83="Concluída",H83&gt;G83),"Sim","Não")))</f>
        <v/>
      </c>
      <c r="P83" s="4" t="n"/>
    </row>
    <row r="84">
      <c r="A84" s="2" t="n"/>
      <c r="B84" s="32" t="n"/>
      <c r="C84" s="2" t="n"/>
      <c r="D84" s="2" t="n"/>
      <c r="E84" s="2" t="n"/>
      <c r="F84" s="4" t="n"/>
      <c r="G84" s="33" t="n"/>
      <c r="H84" s="33" t="n"/>
      <c r="I84" s="6" t="n"/>
      <c r="J84" s="6" t="n"/>
      <c r="K84" s="2" t="n"/>
      <c r="L84" s="2" t="n"/>
      <c r="M84" s="7">
        <f>IF(A84="","",IFERROR(VLOOKUP(L84,'Listas'!$A$2:$B$4,2,FALSE),0))</f>
        <v/>
      </c>
      <c r="N84" s="7">
        <f>IF(A84="","",IF(K84="Concluída",1,0))</f>
        <v/>
      </c>
      <c r="O84" s="8">
        <f>IF(A84="","",IF(K84="Pendente","Pendente",IF(AND(K84="Concluída",H84&gt;G84),"Sim","Não")))</f>
        <v/>
      </c>
      <c r="P84" s="4" t="n"/>
    </row>
    <row r="85">
      <c r="A85" s="2" t="n"/>
      <c r="B85" s="32" t="n"/>
      <c r="C85" s="2" t="n"/>
      <c r="D85" s="2" t="n"/>
      <c r="E85" s="2" t="n"/>
      <c r="F85" s="4" t="n"/>
      <c r="G85" s="33" t="n"/>
      <c r="H85" s="33" t="n"/>
      <c r="I85" s="6" t="n"/>
      <c r="J85" s="6" t="n"/>
      <c r="K85" s="2" t="n"/>
      <c r="L85" s="2" t="n"/>
      <c r="M85" s="9">
        <f>IF(A85="","",IFERROR(VLOOKUP(L85,'Listas'!$A$2:$B$4,2,FALSE),0))</f>
        <v/>
      </c>
      <c r="N85" s="9">
        <f>IF(A85="","",IF(K85="Concluída",1,0))</f>
        <v/>
      </c>
      <c r="O85" s="10">
        <f>IF(A85="","",IF(K85="Pendente","Pendente",IF(AND(K85="Concluída",H85&gt;G85),"Sim","Não")))</f>
        <v/>
      </c>
      <c r="P85" s="4" t="n"/>
    </row>
    <row r="86">
      <c r="A86" s="2" t="n"/>
      <c r="B86" s="32" t="n"/>
      <c r="C86" s="2" t="n"/>
      <c r="D86" s="2" t="n"/>
      <c r="E86" s="2" t="n"/>
      <c r="F86" s="4" t="n"/>
      <c r="G86" s="33" t="n"/>
      <c r="H86" s="33" t="n"/>
      <c r="I86" s="6" t="n"/>
      <c r="J86" s="6" t="n"/>
      <c r="K86" s="2" t="n"/>
      <c r="L86" s="2" t="n"/>
      <c r="M86" s="7">
        <f>IF(A86="","",IFERROR(VLOOKUP(L86,'Listas'!$A$2:$B$4,2,FALSE),0))</f>
        <v/>
      </c>
      <c r="N86" s="7">
        <f>IF(A86="","",IF(K86="Concluída",1,0))</f>
        <v/>
      </c>
      <c r="O86" s="8">
        <f>IF(A86="","",IF(K86="Pendente","Pendente",IF(AND(K86="Concluída",H86&gt;G86),"Sim","Não")))</f>
        <v/>
      </c>
      <c r="P86" s="4" t="n"/>
    </row>
    <row r="87">
      <c r="A87" s="2" t="n"/>
      <c r="B87" s="32" t="n"/>
      <c r="C87" s="2" t="n"/>
      <c r="D87" s="2" t="n"/>
      <c r="E87" s="2" t="n"/>
      <c r="F87" s="4" t="n"/>
      <c r="G87" s="33" t="n"/>
      <c r="H87" s="33" t="n"/>
      <c r="I87" s="6" t="n"/>
      <c r="J87" s="6" t="n"/>
      <c r="K87" s="2" t="n"/>
      <c r="L87" s="2" t="n"/>
      <c r="M87" s="9">
        <f>IF(A87="","",IFERROR(VLOOKUP(L87,'Listas'!$A$2:$B$4,2,FALSE),0))</f>
        <v/>
      </c>
      <c r="N87" s="9">
        <f>IF(A87="","",IF(K87="Concluída",1,0))</f>
        <v/>
      </c>
      <c r="O87" s="10">
        <f>IF(A87="","",IF(K87="Pendente","Pendente",IF(AND(K87="Concluída",H87&gt;G87),"Sim","Não")))</f>
        <v/>
      </c>
      <c r="P87" s="4" t="n"/>
    </row>
    <row r="88">
      <c r="A88" s="2" t="n"/>
      <c r="B88" s="32" t="n"/>
      <c r="C88" s="2" t="n"/>
      <c r="D88" s="2" t="n"/>
      <c r="E88" s="2" t="n"/>
      <c r="F88" s="4" t="n"/>
      <c r="G88" s="33" t="n"/>
      <c r="H88" s="33" t="n"/>
      <c r="I88" s="6" t="n"/>
      <c r="J88" s="6" t="n"/>
      <c r="K88" s="2" t="n"/>
      <c r="L88" s="2" t="n"/>
      <c r="M88" s="7">
        <f>IF(A88="","",IFERROR(VLOOKUP(L88,'Listas'!$A$2:$B$4,2,FALSE),0))</f>
        <v/>
      </c>
      <c r="N88" s="7">
        <f>IF(A88="","",IF(K88="Concluída",1,0))</f>
        <v/>
      </c>
      <c r="O88" s="8">
        <f>IF(A88="","",IF(K88="Pendente","Pendente",IF(AND(K88="Concluída",H88&gt;G88),"Sim","Não")))</f>
        <v/>
      </c>
      <c r="P88" s="4" t="n"/>
    </row>
    <row r="89">
      <c r="A89" s="2" t="n"/>
      <c r="B89" s="32" t="n"/>
      <c r="C89" s="2" t="n"/>
      <c r="D89" s="2" t="n"/>
      <c r="E89" s="2" t="n"/>
      <c r="F89" s="4" t="n"/>
      <c r="G89" s="33" t="n"/>
      <c r="H89" s="33" t="n"/>
      <c r="I89" s="6" t="n"/>
      <c r="J89" s="6" t="n"/>
      <c r="K89" s="2" t="n"/>
      <c r="L89" s="2" t="n"/>
      <c r="M89" s="9">
        <f>IF(A89="","",IFERROR(VLOOKUP(L89,'Listas'!$A$2:$B$4,2,FALSE),0))</f>
        <v/>
      </c>
      <c r="N89" s="9">
        <f>IF(A89="","",IF(K89="Concluída",1,0))</f>
        <v/>
      </c>
      <c r="O89" s="10">
        <f>IF(A89="","",IF(K89="Pendente","Pendente",IF(AND(K89="Concluída",H89&gt;G89),"Sim","Não")))</f>
        <v/>
      </c>
      <c r="P89" s="4" t="n"/>
    </row>
    <row r="90">
      <c r="A90" s="2" t="n"/>
      <c r="B90" s="32" t="n"/>
      <c r="C90" s="2" t="n"/>
      <c r="D90" s="2" t="n"/>
      <c r="E90" s="2" t="n"/>
      <c r="F90" s="4" t="n"/>
      <c r="G90" s="33" t="n"/>
      <c r="H90" s="33" t="n"/>
      <c r="I90" s="6" t="n"/>
      <c r="J90" s="6" t="n"/>
      <c r="K90" s="2" t="n"/>
      <c r="L90" s="2" t="n"/>
      <c r="M90" s="7">
        <f>IF(A90="","",IFERROR(VLOOKUP(L90,'Listas'!$A$2:$B$4,2,FALSE),0))</f>
        <v/>
      </c>
      <c r="N90" s="7">
        <f>IF(A90="","",IF(K90="Concluída",1,0))</f>
        <v/>
      </c>
      <c r="O90" s="8">
        <f>IF(A90="","",IF(K90="Pendente","Pendente",IF(AND(K90="Concluída",H90&gt;G90),"Sim","Não")))</f>
        <v/>
      </c>
      <c r="P90" s="4" t="n"/>
    </row>
    <row r="91">
      <c r="A91" s="2" t="n"/>
      <c r="B91" s="32" t="n"/>
      <c r="C91" s="2" t="n"/>
      <c r="D91" s="2" t="n"/>
      <c r="E91" s="2" t="n"/>
      <c r="F91" s="4" t="n"/>
      <c r="G91" s="33" t="n"/>
      <c r="H91" s="33" t="n"/>
      <c r="I91" s="6" t="n"/>
      <c r="J91" s="6" t="n"/>
      <c r="K91" s="2" t="n"/>
      <c r="L91" s="2" t="n"/>
      <c r="M91" s="9">
        <f>IF(A91="","",IFERROR(VLOOKUP(L91,'Listas'!$A$2:$B$4,2,FALSE),0))</f>
        <v/>
      </c>
      <c r="N91" s="9">
        <f>IF(A91="","",IF(K91="Concluída",1,0))</f>
        <v/>
      </c>
      <c r="O91" s="10">
        <f>IF(A91="","",IF(K91="Pendente","Pendente",IF(AND(K91="Concluída",H91&gt;G91),"Sim","Não")))</f>
        <v/>
      </c>
      <c r="P91" s="4" t="n"/>
    </row>
    <row r="92">
      <c r="A92" s="2" t="n"/>
      <c r="B92" s="32" t="n"/>
      <c r="C92" s="2" t="n"/>
      <c r="D92" s="2" t="n"/>
      <c r="E92" s="2" t="n"/>
      <c r="F92" s="4" t="n"/>
      <c r="G92" s="33" t="n"/>
      <c r="H92" s="33" t="n"/>
      <c r="I92" s="6" t="n"/>
      <c r="J92" s="6" t="n"/>
      <c r="K92" s="2" t="n"/>
      <c r="L92" s="2" t="n"/>
      <c r="M92" s="7">
        <f>IF(A92="","",IFERROR(VLOOKUP(L92,'Listas'!$A$2:$B$4,2,FALSE),0))</f>
        <v/>
      </c>
      <c r="N92" s="7">
        <f>IF(A92="","",IF(K92="Concluída",1,0))</f>
        <v/>
      </c>
      <c r="O92" s="8">
        <f>IF(A92="","",IF(K92="Pendente","Pendente",IF(AND(K92="Concluída",H92&gt;G92),"Sim","Não")))</f>
        <v/>
      </c>
      <c r="P92" s="4" t="n"/>
    </row>
    <row r="93">
      <c r="A93" s="2" t="n"/>
      <c r="B93" s="32" t="n"/>
      <c r="C93" s="2" t="n"/>
      <c r="D93" s="2" t="n"/>
      <c r="E93" s="2" t="n"/>
      <c r="F93" s="4" t="n"/>
      <c r="G93" s="33" t="n"/>
      <c r="H93" s="33" t="n"/>
      <c r="I93" s="6" t="n"/>
      <c r="J93" s="6" t="n"/>
      <c r="K93" s="2" t="n"/>
      <c r="L93" s="2" t="n"/>
      <c r="M93" s="9">
        <f>IF(A93="","",IFERROR(VLOOKUP(L93,'Listas'!$A$2:$B$4,2,FALSE),0))</f>
        <v/>
      </c>
      <c r="N93" s="9">
        <f>IF(A93="","",IF(K93="Concluída",1,0))</f>
        <v/>
      </c>
      <c r="O93" s="10">
        <f>IF(A93="","",IF(K93="Pendente","Pendente",IF(AND(K93="Concluída",H93&gt;G93),"Sim","Não")))</f>
        <v/>
      </c>
      <c r="P93" s="4" t="n"/>
    </row>
    <row r="94">
      <c r="A94" s="2" t="n"/>
      <c r="B94" s="32" t="n"/>
      <c r="C94" s="2" t="n"/>
      <c r="D94" s="2" t="n"/>
      <c r="E94" s="2" t="n"/>
      <c r="F94" s="4" t="n"/>
      <c r="G94" s="33" t="n"/>
      <c r="H94" s="33" t="n"/>
      <c r="I94" s="6" t="n"/>
      <c r="J94" s="6" t="n"/>
      <c r="K94" s="2" t="n"/>
      <c r="L94" s="2" t="n"/>
      <c r="M94" s="7">
        <f>IF(A94="","",IFERROR(VLOOKUP(L94,'Listas'!$A$2:$B$4,2,FALSE),0))</f>
        <v/>
      </c>
      <c r="N94" s="7">
        <f>IF(A94="","",IF(K94="Concluída",1,0))</f>
        <v/>
      </c>
      <c r="O94" s="8">
        <f>IF(A94="","",IF(K94="Pendente","Pendente",IF(AND(K94="Concluída",H94&gt;G94),"Sim","Não")))</f>
        <v/>
      </c>
      <c r="P94" s="4" t="n"/>
    </row>
    <row r="95">
      <c r="A95" s="2" t="n"/>
      <c r="B95" s="32" t="n"/>
      <c r="C95" s="2" t="n"/>
      <c r="D95" s="2" t="n"/>
      <c r="E95" s="2" t="n"/>
      <c r="F95" s="4" t="n"/>
      <c r="G95" s="33" t="n"/>
      <c r="H95" s="33" t="n"/>
      <c r="I95" s="6" t="n"/>
      <c r="J95" s="6" t="n"/>
      <c r="K95" s="2" t="n"/>
      <c r="L95" s="2" t="n"/>
      <c r="M95" s="9">
        <f>IF(A95="","",IFERROR(VLOOKUP(L95,'Listas'!$A$2:$B$4,2,FALSE),0))</f>
        <v/>
      </c>
      <c r="N95" s="9">
        <f>IF(A95="","",IF(K95="Concluída",1,0))</f>
        <v/>
      </c>
      <c r="O95" s="10">
        <f>IF(A95="","",IF(K95="Pendente","Pendente",IF(AND(K95="Concluída",H95&gt;G95),"Sim","Não")))</f>
        <v/>
      </c>
      <c r="P95" s="4" t="n"/>
    </row>
    <row r="96">
      <c r="A96" s="2" t="n"/>
      <c r="B96" s="32" t="n"/>
      <c r="C96" s="2" t="n"/>
      <c r="D96" s="2" t="n"/>
      <c r="E96" s="2" t="n"/>
      <c r="F96" s="4" t="n"/>
      <c r="G96" s="33" t="n"/>
      <c r="H96" s="33" t="n"/>
      <c r="I96" s="6" t="n"/>
      <c r="J96" s="6" t="n"/>
      <c r="K96" s="2" t="n"/>
      <c r="L96" s="2" t="n"/>
      <c r="M96" s="7">
        <f>IF(A96="","",IFERROR(VLOOKUP(L96,'Listas'!$A$2:$B$4,2,FALSE),0))</f>
        <v/>
      </c>
      <c r="N96" s="7">
        <f>IF(A96="","",IF(K96="Concluída",1,0))</f>
        <v/>
      </c>
      <c r="O96" s="8">
        <f>IF(A96="","",IF(K96="Pendente","Pendente",IF(AND(K96="Concluída",H96&gt;G96),"Sim","Não")))</f>
        <v/>
      </c>
      <c r="P96" s="4" t="n"/>
    </row>
    <row r="97">
      <c r="A97" s="2" t="n"/>
      <c r="B97" s="32" t="n"/>
      <c r="C97" s="2" t="n"/>
      <c r="D97" s="2" t="n"/>
      <c r="E97" s="2" t="n"/>
      <c r="F97" s="4" t="n"/>
      <c r="G97" s="33" t="n"/>
      <c r="H97" s="33" t="n"/>
      <c r="I97" s="6" t="n"/>
      <c r="J97" s="6" t="n"/>
      <c r="K97" s="2" t="n"/>
      <c r="L97" s="2" t="n"/>
      <c r="M97" s="9">
        <f>IF(A97="","",IFERROR(VLOOKUP(L97,'Listas'!$A$2:$B$4,2,FALSE),0))</f>
        <v/>
      </c>
      <c r="N97" s="9">
        <f>IF(A97="","",IF(K97="Concluída",1,0))</f>
        <v/>
      </c>
      <c r="O97" s="10">
        <f>IF(A97="","",IF(K97="Pendente","Pendente",IF(AND(K97="Concluída",H97&gt;G97),"Sim","Não")))</f>
        <v/>
      </c>
      <c r="P97" s="4" t="n"/>
    </row>
    <row r="98">
      <c r="A98" s="2" t="n"/>
      <c r="B98" s="32" t="n"/>
      <c r="C98" s="2" t="n"/>
      <c r="D98" s="2" t="n"/>
      <c r="E98" s="2" t="n"/>
      <c r="F98" s="4" t="n"/>
      <c r="G98" s="33" t="n"/>
      <c r="H98" s="33" t="n"/>
      <c r="I98" s="6" t="n"/>
      <c r="J98" s="6" t="n"/>
      <c r="K98" s="2" t="n"/>
      <c r="L98" s="2" t="n"/>
      <c r="M98" s="7">
        <f>IF(A98="","",IFERROR(VLOOKUP(L98,'Listas'!$A$2:$B$4,2,FALSE),0))</f>
        <v/>
      </c>
      <c r="N98" s="7">
        <f>IF(A98="","",IF(K98="Concluída",1,0))</f>
        <v/>
      </c>
      <c r="O98" s="8">
        <f>IF(A98="","",IF(K98="Pendente","Pendente",IF(AND(K98="Concluída",H98&gt;G98),"Sim","Não")))</f>
        <v/>
      </c>
      <c r="P98" s="4" t="n"/>
    </row>
    <row r="99">
      <c r="A99" s="2" t="n"/>
      <c r="B99" s="32" t="n"/>
      <c r="C99" s="2" t="n"/>
      <c r="D99" s="2" t="n"/>
      <c r="E99" s="2" t="n"/>
      <c r="F99" s="4" t="n"/>
      <c r="G99" s="33" t="n"/>
      <c r="H99" s="33" t="n"/>
      <c r="I99" s="6" t="n"/>
      <c r="J99" s="6" t="n"/>
      <c r="K99" s="2" t="n"/>
      <c r="L99" s="2" t="n"/>
      <c r="M99" s="9">
        <f>IF(A99="","",IFERROR(VLOOKUP(L99,'Listas'!$A$2:$B$4,2,FALSE),0))</f>
        <v/>
      </c>
      <c r="N99" s="9">
        <f>IF(A99="","",IF(K99="Concluída",1,0))</f>
        <v/>
      </c>
      <c r="O99" s="10">
        <f>IF(A99="","",IF(K99="Pendente","Pendente",IF(AND(K99="Concluída",H99&gt;G99),"Sim","Não")))</f>
        <v/>
      </c>
      <c r="P99" s="4" t="n"/>
    </row>
    <row r="100">
      <c r="A100" s="2" t="n"/>
      <c r="B100" s="32" t="n"/>
      <c r="C100" s="2" t="n"/>
      <c r="D100" s="2" t="n"/>
      <c r="E100" s="2" t="n"/>
      <c r="F100" s="4" t="n"/>
      <c r="G100" s="33" t="n"/>
      <c r="H100" s="33" t="n"/>
      <c r="I100" s="6" t="n"/>
      <c r="J100" s="6" t="n"/>
      <c r="K100" s="2" t="n"/>
      <c r="L100" s="2" t="n"/>
      <c r="M100" s="7">
        <f>IF(A100="","",IFERROR(VLOOKUP(L100,'Listas'!$A$2:$B$4,2,FALSE),0))</f>
        <v/>
      </c>
      <c r="N100" s="7">
        <f>IF(A100="","",IF(K100="Concluída",1,0))</f>
        <v/>
      </c>
      <c r="O100" s="8">
        <f>IF(A100="","",IF(K100="Pendente","Pendente",IF(AND(K100="Concluída",H100&gt;G100),"Sim","Não")))</f>
        <v/>
      </c>
      <c r="P100" s="4" t="n"/>
    </row>
    <row r="101">
      <c r="A101" s="2" t="n"/>
      <c r="B101" s="32" t="n"/>
      <c r="C101" s="2" t="n"/>
      <c r="D101" s="2" t="n"/>
      <c r="E101" s="2" t="n"/>
      <c r="F101" s="4" t="n"/>
      <c r="G101" s="33" t="n"/>
      <c r="H101" s="33" t="n"/>
      <c r="I101" s="6" t="n"/>
      <c r="J101" s="6" t="n"/>
      <c r="K101" s="2" t="n"/>
      <c r="L101" s="2" t="n"/>
      <c r="M101" s="9">
        <f>IF(A101="","",IFERROR(VLOOKUP(L101,'Listas'!$A$2:$B$4,2,FALSE),0))</f>
        <v/>
      </c>
      <c r="N101" s="9">
        <f>IF(A101="","",IF(K101="Concluída",1,0))</f>
        <v/>
      </c>
      <c r="O101" s="10">
        <f>IF(A101="","",IF(K101="Pendente","Pendente",IF(AND(K101="Concluída",H101&gt;G101),"Sim","Não")))</f>
        <v/>
      </c>
      <c r="P101" s="4" t="n"/>
    </row>
    <row r="102">
      <c r="A102" s="2" t="n"/>
      <c r="B102" s="32" t="n"/>
      <c r="C102" s="2" t="n"/>
      <c r="D102" s="2" t="n"/>
      <c r="E102" s="2" t="n"/>
      <c r="F102" s="4" t="n"/>
      <c r="G102" s="33" t="n"/>
      <c r="H102" s="33" t="n"/>
      <c r="I102" s="6" t="n"/>
      <c r="J102" s="6" t="n"/>
      <c r="K102" s="2" t="n"/>
      <c r="L102" s="2" t="n"/>
      <c r="M102" s="7">
        <f>IF(A102="","",IFERROR(VLOOKUP(L102,'Listas'!$A$2:$B$4,2,FALSE),0))</f>
        <v/>
      </c>
      <c r="N102" s="7">
        <f>IF(A102="","",IF(K102="Concluída",1,0))</f>
        <v/>
      </c>
      <c r="O102" s="8">
        <f>IF(A102="","",IF(K102="Pendente","Pendente",IF(AND(K102="Concluída",H102&gt;G102),"Sim","Não")))</f>
        <v/>
      </c>
      <c r="P102" s="4" t="n"/>
    </row>
    <row r="103">
      <c r="A103" s="2" t="n"/>
      <c r="B103" s="32" t="n"/>
      <c r="C103" s="2" t="n"/>
      <c r="D103" s="2" t="n"/>
      <c r="E103" s="2" t="n"/>
      <c r="F103" s="4" t="n"/>
      <c r="G103" s="33" t="n"/>
      <c r="H103" s="33" t="n"/>
      <c r="I103" s="6" t="n"/>
      <c r="J103" s="6" t="n"/>
      <c r="K103" s="2" t="n"/>
      <c r="L103" s="2" t="n"/>
      <c r="M103" s="9">
        <f>IF(A103="","",IFERROR(VLOOKUP(L103,'Listas'!$A$2:$B$4,2,FALSE),0))</f>
        <v/>
      </c>
      <c r="N103" s="9">
        <f>IF(A103="","",IF(K103="Concluída",1,0))</f>
        <v/>
      </c>
      <c r="O103" s="10">
        <f>IF(A103="","",IF(K103="Pendente","Pendente",IF(AND(K103="Concluída",H103&gt;G103),"Sim","Não")))</f>
        <v/>
      </c>
      <c r="P103" s="4" t="n"/>
    </row>
    <row r="104">
      <c r="A104" s="2" t="n"/>
      <c r="B104" s="32" t="n"/>
      <c r="C104" s="2" t="n"/>
      <c r="D104" s="2" t="n"/>
      <c r="E104" s="2" t="n"/>
      <c r="F104" s="4" t="n"/>
      <c r="G104" s="33" t="n"/>
      <c r="H104" s="33" t="n"/>
      <c r="I104" s="6" t="n"/>
      <c r="J104" s="6" t="n"/>
      <c r="K104" s="2" t="n"/>
      <c r="L104" s="2" t="n"/>
      <c r="M104" s="7">
        <f>IF(A104="","",IFERROR(VLOOKUP(L104,'Listas'!$A$2:$B$4,2,FALSE),0))</f>
        <v/>
      </c>
      <c r="N104" s="7">
        <f>IF(A104="","",IF(K104="Concluída",1,0))</f>
        <v/>
      </c>
      <c r="O104" s="8">
        <f>IF(A104="","",IF(K104="Pendente","Pendente",IF(AND(K104="Concluída",H104&gt;G104),"Sim","Não")))</f>
        <v/>
      </c>
      <c r="P104" s="4" t="n"/>
    </row>
    <row r="105">
      <c r="A105" s="2" t="n"/>
      <c r="B105" s="32" t="n"/>
      <c r="C105" s="2" t="n"/>
      <c r="D105" s="2" t="n"/>
      <c r="E105" s="2" t="n"/>
      <c r="F105" s="4" t="n"/>
      <c r="G105" s="33" t="n"/>
      <c r="H105" s="33" t="n"/>
      <c r="I105" s="6" t="n"/>
      <c r="J105" s="6" t="n"/>
      <c r="K105" s="2" t="n"/>
      <c r="L105" s="2" t="n"/>
      <c r="M105" s="9">
        <f>IF(A105="","",IFERROR(VLOOKUP(L105,'Listas'!$A$2:$B$4,2,FALSE),0))</f>
        <v/>
      </c>
      <c r="N105" s="9">
        <f>IF(A105="","",IF(K105="Concluída",1,0))</f>
        <v/>
      </c>
      <c r="O105" s="10">
        <f>IF(A105="","",IF(K105="Pendente","Pendente",IF(AND(K105="Concluída",H105&gt;G105),"Sim","Não")))</f>
        <v/>
      </c>
      <c r="P105" s="4" t="n"/>
    </row>
    <row r="106">
      <c r="A106" s="2" t="n"/>
      <c r="B106" s="32" t="n"/>
      <c r="C106" s="2" t="n"/>
      <c r="D106" s="2" t="n"/>
      <c r="E106" s="2" t="n"/>
      <c r="F106" s="4" t="n"/>
      <c r="G106" s="33" t="n"/>
      <c r="H106" s="33" t="n"/>
      <c r="I106" s="6" t="n"/>
      <c r="J106" s="6" t="n"/>
      <c r="K106" s="2" t="n"/>
      <c r="L106" s="2" t="n"/>
      <c r="M106" s="7">
        <f>IF(A106="","",IFERROR(VLOOKUP(L106,'Listas'!$A$2:$B$4,2,FALSE),0))</f>
        <v/>
      </c>
      <c r="N106" s="7">
        <f>IF(A106="","",IF(K106="Concluída",1,0))</f>
        <v/>
      </c>
      <c r="O106" s="8">
        <f>IF(A106="","",IF(K106="Pendente","Pendente",IF(AND(K106="Concluída",H106&gt;G106),"Sim","Não")))</f>
        <v/>
      </c>
      <c r="P106" s="4" t="n"/>
    </row>
    <row r="107">
      <c r="A107" s="2" t="n"/>
      <c r="B107" s="32" t="n"/>
      <c r="C107" s="2" t="n"/>
      <c r="D107" s="2" t="n"/>
      <c r="E107" s="2" t="n"/>
      <c r="F107" s="4" t="n"/>
      <c r="G107" s="33" t="n"/>
      <c r="H107" s="33" t="n"/>
      <c r="I107" s="6" t="n"/>
      <c r="J107" s="6" t="n"/>
      <c r="K107" s="2" t="n"/>
      <c r="L107" s="2" t="n"/>
      <c r="M107" s="9">
        <f>IF(A107="","",IFERROR(VLOOKUP(L107,'Listas'!$A$2:$B$4,2,FALSE),0))</f>
        <v/>
      </c>
      <c r="N107" s="9">
        <f>IF(A107="","",IF(K107="Concluída",1,0))</f>
        <v/>
      </c>
      <c r="O107" s="10">
        <f>IF(A107="","",IF(K107="Pendente","Pendente",IF(AND(K107="Concluída",H107&gt;G107),"Sim","Não")))</f>
        <v/>
      </c>
      <c r="P107" s="4" t="n"/>
    </row>
    <row r="108">
      <c r="A108" s="2" t="n"/>
      <c r="B108" s="32" t="n"/>
      <c r="C108" s="2" t="n"/>
      <c r="D108" s="2" t="n"/>
      <c r="E108" s="2" t="n"/>
      <c r="F108" s="4" t="n"/>
      <c r="G108" s="33" t="n"/>
      <c r="H108" s="33" t="n"/>
      <c r="I108" s="6" t="n"/>
      <c r="J108" s="6" t="n"/>
      <c r="K108" s="2" t="n"/>
      <c r="L108" s="2" t="n"/>
      <c r="M108" s="7">
        <f>IF(A108="","",IFERROR(VLOOKUP(L108,'Listas'!$A$2:$B$4,2,FALSE),0))</f>
        <v/>
      </c>
      <c r="N108" s="7">
        <f>IF(A108="","",IF(K108="Concluída",1,0))</f>
        <v/>
      </c>
      <c r="O108" s="8">
        <f>IF(A108="","",IF(K108="Pendente","Pendente",IF(AND(K108="Concluída",H108&gt;G108),"Sim","Não")))</f>
        <v/>
      </c>
      <c r="P108" s="4" t="n"/>
    </row>
    <row r="109">
      <c r="A109" s="2" t="n"/>
      <c r="B109" s="32" t="n"/>
      <c r="C109" s="2" t="n"/>
      <c r="D109" s="2" t="n"/>
      <c r="E109" s="2" t="n"/>
      <c r="F109" s="4" t="n"/>
      <c r="G109" s="33" t="n"/>
      <c r="H109" s="33" t="n"/>
      <c r="I109" s="6" t="n"/>
      <c r="J109" s="6" t="n"/>
      <c r="K109" s="2" t="n"/>
      <c r="L109" s="2" t="n"/>
      <c r="M109" s="9">
        <f>IF(A109="","",IFERROR(VLOOKUP(L109,'Listas'!$A$2:$B$4,2,FALSE),0))</f>
        <v/>
      </c>
      <c r="N109" s="9">
        <f>IF(A109="","",IF(K109="Concluída",1,0))</f>
        <v/>
      </c>
      <c r="O109" s="10">
        <f>IF(A109="","",IF(K109="Pendente","Pendente",IF(AND(K109="Concluída",H109&gt;G109),"Sim","Não")))</f>
        <v/>
      </c>
      <c r="P109" s="4" t="n"/>
    </row>
    <row r="110">
      <c r="A110" s="2" t="n"/>
      <c r="B110" s="32" t="n"/>
      <c r="C110" s="2" t="n"/>
      <c r="D110" s="2" t="n"/>
      <c r="E110" s="2" t="n"/>
      <c r="F110" s="4" t="n"/>
      <c r="G110" s="33" t="n"/>
      <c r="H110" s="33" t="n"/>
      <c r="I110" s="6" t="n"/>
      <c r="J110" s="6" t="n"/>
      <c r="K110" s="2" t="n"/>
      <c r="L110" s="2" t="n"/>
      <c r="M110" s="7">
        <f>IF(A110="","",IFERROR(VLOOKUP(L110,'Listas'!$A$2:$B$4,2,FALSE),0))</f>
        <v/>
      </c>
      <c r="N110" s="7">
        <f>IF(A110="","",IF(K110="Concluída",1,0))</f>
        <v/>
      </c>
      <c r="O110" s="8">
        <f>IF(A110="","",IF(K110="Pendente","Pendente",IF(AND(K110="Concluída",H110&gt;G110),"Sim","Não")))</f>
        <v/>
      </c>
      <c r="P110" s="4" t="n"/>
    </row>
    <row r="111">
      <c r="A111" s="2" t="n"/>
      <c r="B111" s="32" t="n"/>
      <c r="C111" s="2" t="n"/>
      <c r="D111" s="2" t="n"/>
      <c r="E111" s="2" t="n"/>
      <c r="F111" s="4" t="n"/>
      <c r="G111" s="33" t="n"/>
      <c r="H111" s="33" t="n"/>
      <c r="I111" s="6" t="n"/>
      <c r="J111" s="6" t="n"/>
      <c r="K111" s="2" t="n"/>
      <c r="L111" s="2" t="n"/>
      <c r="M111" s="9">
        <f>IF(A111="","",IFERROR(VLOOKUP(L111,'Listas'!$A$2:$B$4,2,FALSE),0))</f>
        <v/>
      </c>
      <c r="N111" s="9">
        <f>IF(A111="","",IF(K111="Concluída",1,0))</f>
        <v/>
      </c>
      <c r="O111" s="10">
        <f>IF(A111="","",IF(K111="Pendente","Pendente",IF(AND(K111="Concluída",H111&gt;G111),"Sim","Não")))</f>
        <v/>
      </c>
      <c r="P111" s="4" t="n"/>
    </row>
    <row r="112">
      <c r="A112" s="2" t="n"/>
      <c r="B112" s="32" t="n"/>
      <c r="C112" s="2" t="n"/>
      <c r="D112" s="2" t="n"/>
      <c r="E112" s="2" t="n"/>
      <c r="F112" s="4" t="n"/>
      <c r="G112" s="33" t="n"/>
      <c r="H112" s="33" t="n"/>
      <c r="I112" s="6" t="n"/>
      <c r="J112" s="6" t="n"/>
      <c r="K112" s="2" t="n"/>
      <c r="L112" s="2" t="n"/>
      <c r="M112" s="7">
        <f>IF(A112="","",IFERROR(VLOOKUP(L112,'Listas'!$A$2:$B$4,2,FALSE),0))</f>
        <v/>
      </c>
      <c r="N112" s="7">
        <f>IF(A112="","",IF(K112="Concluída",1,0))</f>
        <v/>
      </c>
      <c r="O112" s="8">
        <f>IF(A112="","",IF(K112="Pendente","Pendente",IF(AND(K112="Concluída",H112&gt;G112),"Sim","Não")))</f>
        <v/>
      </c>
      <c r="P112" s="4" t="n"/>
    </row>
    <row r="113">
      <c r="A113" s="2" t="n"/>
      <c r="B113" s="32" t="n"/>
      <c r="C113" s="2" t="n"/>
      <c r="D113" s="2" t="n"/>
      <c r="E113" s="2" t="n"/>
      <c r="F113" s="4" t="n"/>
      <c r="G113" s="33" t="n"/>
      <c r="H113" s="33" t="n"/>
      <c r="I113" s="6" t="n"/>
      <c r="J113" s="6" t="n"/>
      <c r="K113" s="2" t="n"/>
      <c r="L113" s="2" t="n"/>
      <c r="M113" s="9">
        <f>IF(A113="","",IFERROR(VLOOKUP(L113,'Listas'!$A$2:$B$4,2,FALSE),0))</f>
        <v/>
      </c>
      <c r="N113" s="9">
        <f>IF(A113="","",IF(K113="Concluída",1,0))</f>
        <v/>
      </c>
      <c r="O113" s="10">
        <f>IF(A113="","",IF(K113="Pendente","Pendente",IF(AND(K113="Concluída",H113&gt;G113),"Sim","Não")))</f>
        <v/>
      </c>
      <c r="P113" s="4" t="n"/>
    </row>
    <row r="114">
      <c r="A114" s="2" t="n"/>
      <c r="B114" s="32" t="n"/>
      <c r="C114" s="2" t="n"/>
      <c r="D114" s="2" t="n"/>
      <c r="E114" s="2" t="n"/>
      <c r="F114" s="4" t="n"/>
      <c r="G114" s="33" t="n"/>
      <c r="H114" s="33" t="n"/>
      <c r="I114" s="6" t="n"/>
      <c r="J114" s="6" t="n"/>
      <c r="K114" s="2" t="n"/>
      <c r="L114" s="2" t="n"/>
      <c r="M114" s="7">
        <f>IF(A114="","",IFERROR(VLOOKUP(L114,'Listas'!$A$2:$B$4,2,FALSE),0))</f>
        <v/>
      </c>
      <c r="N114" s="7">
        <f>IF(A114="","",IF(K114="Concluída",1,0))</f>
        <v/>
      </c>
      <c r="O114" s="8">
        <f>IF(A114="","",IF(K114="Pendente","Pendente",IF(AND(K114="Concluída",H114&gt;G114),"Sim","Não")))</f>
        <v/>
      </c>
      <c r="P114" s="4" t="n"/>
    </row>
    <row r="115">
      <c r="A115" s="2" t="n"/>
      <c r="B115" s="32" t="n"/>
      <c r="C115" s="2" t="n"/>
      <c r="D115" s="2" t="n"/>
      <c r="E115" s="2" t="n"/>
      <c r="F115" s="4" t="n"/>
      <c r="G115" s="33" t="n"/>
      <c r="H115" s="33" t="n"/>
      <c r="I115" s="6" t="n"/>
      <c r="J115" s="6" t="n"/>
      <c r="K115" s="2" t="n"/>
      <c r="L115" s="2" t="n"/>
      <c r="M115" s="9">
        <f>IF(A115="","",IFERROR(VLOOKUP(L115,'Listas'!$A$2:$B$4,2,FALSE),0))</f>
        <v/>
      </c>
      <c r="N115" s="9">
        <f>IF(A115="","",IF(K115="Concluída",1,0))</f>
        <v/>
      </c>
      <c r="O115" s="10">
        <f>IF(A115="","",IF(K115="Pendente","Pendente",IF(AND(K115="Concluída",H115&gt;G115),"Sim","Não")))</f>
        <v/>
      </c>
      <c r="P115" s="4" t="n"/>
    </row>
    <row r="116">
      <c r="A116" s="2" t="n"/>
      <c r="B116" s="32" t="n"/>
      <c r="C116" s="2" t="n"/>
      <c r="D116" s="2" t="n"/>
      <c r="E116" s="2" t="n"/>
      <c r="F116" s="4" t="n"/>
      <c r="G116" s="33" t="n"/>
      <c r="H116" s="33" t="n"/>
      <c r="I116" s="6" t="n"/>
      <c r="J116" s="6" t="n"/>
      <c r="K116" s="2" t="n"/>
      <c r="L116" s="2" t="n"/>
      <c r="M116" s="7">
        <f>IF(A116="","",IFERROR(VLOOKUP(L116,'Listas'!$A$2:$B$4,2,FALSE),0))</f>
        <v/>
      </c>
      <c r="N116" s="7">
        <f>IF(A116="","",IF(K116="Concluída",1,0))</f>
        <v/>
      </c>
      <c r="O116" s="8">
        <f>IF(A116="","",IF(K116="Pendente","Pendente",IF(AND(K116="Concluída",H116&gt;G116),"Sim","Não")))</f>
        <v/>
      </c>
      <c r="P116" s="4" t="n"/>
    </row>
    <row r="117">
      <c r="A117" s="2" t="n"/>
      <c r="B117" s="32" t="n"/>
      <c r="C117" s="2" t="n"/>
      <c r="D117" s="2" t="n"/>
      <c r="E117" s="2" t="n"/>
      <c r="F117" s="4" t="n"/>
      <c r="G117" s="33" t="n"/>
      <c r="H117" s="33" t="n"/>
      <c r="I117" s="6" t="n"/>
      <c r="J117" s="6" t="n"/>
      <c r="K117" s="2" t="n"/>
      <c r="L117" s="2" t="n"/>
      <c r="M117" s="9">
        <f>IF(A117="","",IFERROR(VLOOKUP(L117,'Listas'!$A$2:$B$4,2,FALSE),0))</f>
        <v/>
      </c>
      <c r="N117" s="9">
        <f>IF(A117="","",IF(K117="Concluída",1,0))</f>
        <v/>
      </c>
      <c r="O117" s="10">
        <f>IF(A117="","",IF(K117="Pendente","Pendente",IF(AND(K117="Concluída",H117&gt;G117),"Sim","Não")))</f>
        <v/>
      </c>
      <c r="P117" s="4" t="n"/>
    </row>
    <row r="118">
      <c r="A118" s="2" t="n"/>
      <c r="B118" s="32" t="n"/>
      <c r="C118" s="2" t="n"/>
      <c r="D118" s="2" t="n"/>
      <c r="E118" s="2" t="n"/>
      <c r="F118" s="4" t="n"/>
      <c r="G118" s="33" t="n"/>
      <c r="H118" s="33" t="n"/>
      <c r="I118" s="6" t="n"/>
      <c r="J118" s="6" t="n"/>
      <c r="K118" s="2" t="n"/>
      <c r="L118" s="2" t="n"/>
      <c r="M118" s="7">
        <f>IF(A118="","",IFERROR(VLOOKUP(L118,'Listas'!$A$2:$B$4,2,FALSE),0))</f>
        <v/>
      </c>
      <c r="N118" s="7">
        <f>IF(A118="","",IF(K118="Concluída",1,0))</f>
        <v/>
      </c>
      <c r="O118" s="8">
        <f>IF(A118="","",IF(K118="Pendente","Pendente",IF(AND(K118="Concluída",H118&gt;G118),"Sim","Não")))</f>
        <v/>
      </c>
      <c r="P118" s="4" t="n"/>
    </row>
    <row r="119">
      <c r="A119" s="2" t="n"/>
      <c r="B119" s="32" t="n"/>
      <c r="C119" s="2" t="n"/>
      <c r="D119" s="2" t="n"/>
      <c r="E119" s="2" t="n"/>
      <c r="F119" s="4" t="n"/>
      <c r="G119" s="33" t="n"/>
      <c r="H119" s="33" t="n"/>
      <c r="I119" s="6" t="n"/>
      <c r="J119" s="6" t="n"/>
      <c r="K119" s="2" t="n"/>
      <c r="L119" s="2" t="n"/>
      <c r="M119" s="9">
        <f>IF(A119="","",IFERROR(VLOOKUP(L119,'Listas'!$A$2:$B$4,2,FALSE),0))</f>
        <v/>
      </c>
      <c r="N119" s="9">
        <f>IF(A119="","",IF(K119="Concluída",1,0))</f>
        <v/>
      </c>
      <c r="O119" s="10">
        <f>IF(A119="","",IF(K119="Pendente","Pendente",IF(AND(K119="Concluída",H119&gt;G119),"Sim","Não")))</f>
        <v/>
      </c>
      <c r="P119" s="4" t="n"/>
    </row>
    <row r="120">
      <c r="A120" s="2" t="n"/>
      <c r="B120" s="32" t="n"/>
      <c r="C120" s="2" t="n"/>
      <c r="D120" s="2" t="n"/>
      <c r="E120" s="2" t="n"/>
      <c r="F120" s="4" t="n"/>
      <c r="G120" s="33" t="n"/>
      <c r="H120" s="33" t="n"/>
      <c r="I120" s="6" t="n"/>
      <c r="J120" s="6" t="n"/>
      <c r="K120" s="2" t="n"/>
      <c r="L120" s="2" t="n"/>
      <c r="M120" s="7">
        <f>IF(A120="","",IFERROR(VLOOKUP(L120,'Listas'!$A$2:$B$4,2,FALSE),0))</f>
        <v/>
      </c>
      <c r="N120" s="7">
        <f>IF(A120="","",IF(K120="Concluída",1,0))</f>
        <v/>
      </c>
      <c r="O120" s="8">
        <f>IF(A120="","",IF(K120="Pendente","Pendente",IF(AND(K120="Concluída",H120&gt;G120),"Sim","Não")))</f>
        <v/>
      </c>
      <c r="P120" s="4" t="n"/>
    </row>
    <row r="121">
      <c r="A121" s="2" t="n"/>
      <c r="B121" s="32" t="n"/>
      <c r="C121" s="2" t="n"/>
      <c r="D121" s="2" t="n"/>
      <c r="E121" s="2" t="n"/>
      <c r="F121" s="4" t="n"/>
      <c r="G121" s="33" t="n"/>
      <c r="H121" s="33" t="n"/>
      <c r="I121" s="6" t="n"/>
      <c r="J121" s="6" t="n"/>
      <c r="K121" s="2" t="n"/>
      <c r="L121" s="2" t="n"/>
      <c r="M121" s="9">
        <f>IF(A121="","",IFERROR(VLOOKUP(L121,'Listas'!$A$2:$B$4,2,FALSE),0))</f>
        <v/>
      </c>
      <c r="N121" s="9">
        <f>IF(A121="","",IF(K121="Concluída",1,0))</f>
        <v/>
      </c>
      <c r="O121" s="10">
        <f>IF(A121="","",IF(K121="Pendente","Pendente",IF(AND(K121="Concluída",H121&gt;G121),"Sim","Não")))</f>
        <v/>
      </c>
      <c r="P121" s="4" t="n"/>
    </row>
    <row r="122">
      <c r="A122" s="2" t="n"/>
      <c r="B122" s="32" t="n"/>
      <c r="C122" s="2" t="n"/>
      <c r="D122" s="2" t="n"/>
      <c r="E122" s="2" t="n"/>
      <c r="F122" s="4" t="n"/>
      <c r="G122" s="33" t="n"/>
      <c r="H122" s="33" t="n"/>
      <c r="I122" s="6" t="n"/>
      <c r="J122" s="6" t="n"/>
      <c r="K122" s="2" t="n"/>
      <c r="L122" s="2" t="n"/>
      <c r="M122" s="7">
        <f>IF(A122="","",IFERROR(VLOOKUP(L122,'Listas'!$A$2:$B$4,2,FALSE),0))</f>
        <v/>
      </c>
      <c r="N122" s="7">
        <f>IF(A122="","",IF(K122="Concluída",1,0))</f>
        <v/>
      </c>
      <c r="O122" s="8">
        <f>IF(A122="","",IF(K122="Pendente","Pendente",IF(AND(K122="Concluída",H122&gt;G122),"Sim","Não")))</f>
        <v/>
      </c>
      <c r="P122" s="4" t="n"/>
    </row>
    <row r="123">
      <c r="A123" s="2" t="n"/>
      <c r="B123" s="32" t="n"/>
      <c r="C123" s="2" t="n"/>
      <c r="D123" s="2" t="n"/>
      <c r="E123" s="2" t="n"/>
      <c r="F123" s="4" t="n"/>
      <c r="G123" s="33" t="n"/>
      <c r="H123" s="33" t="n"/>
      <c r="I123" s="6" t="n"/>
      <c r="J123" s="6" t="n"/>
      <c r="K123" s="2" t="n"/>
      <c r="L123" s="2" t="n"/>
      <c r="M123" s="9">
        <f>IF(A123="","",IFERROR(VLOOKUP(L123,'Listas'!$A$2:$B$4,2,FALSE),0))</f>
        <v/>
      </c>
      <c r="N123" s="9">
        <f>IF(A123="","",IF(K123="Concluída",1,0))</f>
        <v/>
      </c>
      <c r="O123" s="10">
        <f>IF(A123="","",IF(K123="Pendente","Pendente",IF(AND(K123="Concluída",H123&gt;G123),"Sim","Não")))</f>
        <v/>
      </c>
      <c r="P123" s="4" t="n"/>
    </row>
    <row r="124">
      <c r="A124" s="2" t="n"/>
      <c r="B124" s="32" t="n"/>
      <c r="C124" s="2" t="n"/>
      <c r="D124" s="2" t="n"/>
      <c r="E124" s="2" t="n"/>
      <c r="F124" s="4" t="n"/>
      <c r="G124" s="33" t="n"/>
      <c r="H124" s="33" t="n"/>
      <c r="I124" s="6" t="n"/>
      <c r="J124" s="6" t="n"/>
      <c r="K124" s="2" t="n"/>
      <c r="L124" s="2" t="n"/>
      <c r="M124" s="7">
        <f>IF(A124="","",IFERROR(VLOOKUP(L124,'Listas'!$A$2:$B$4,2,FALSE),0))</f>
        <v/>
      </c>
      <c r="N124" s="7">
        <f>IF(A124="","",IF(K124="Concluída",1,0))</f>
        <v/>
      </c>
      <c r="O124" s="8">
        <f>IF(A124="","",IF(K124="Pendente","Pendente",IF(AND(K124="Concluída",H124&gt;G124),"Sim","Não")))</f>
        <v/>
      </c>
      <c r="P124" s="4" t="n"/>
    </row>
    <row r="125">
      <c r="A125" s="2" t="n"/>
      <c r="B125" s="32" t="n"/>
      <c r="C125" s="2" t="n"/>
      <c r="D125" s="2" t="n"/>
      <c r="E125" s="2" t="n"/>
      <c r="F125" s="4" t="n"/>
      <c r="G125" s="33" t="n"/>
      <c r="H125" s="33" t="n"/>
      <c r="I125" s="6" t="n"/>
      <c r="J125" s="6" t="n"/>
      <c r="K125" s="2" t="n"/>
      <c r="L125" s="2" t="n"/>
      <c r="M125" s="9">
        <f>IF(A125="","",IFERROR(VLOOKUP(L125,'Listas'!$A$2:$B$4,2,FALSE),0))</f>
        <v/>
      </c>
      <c r="N125" s="9">
        <f>IF(A125="","",IF(K125="Concluída",1,0))</f>
        <v/>
      </c>
      <c r="O125" s="10">
        <f>IF(A125="","",IF(K125="Pendente","Pendente",IF(AND(K125="Concluída",H125&gt;G125),"Sim","Não")))</f>
        <v/>
      </c>
      <c r="P125" s="4" t="n"/>
    </row>
    <row r="126">
      <c r="A126" s="2" t="n"/>
      <c r="B126" s="32" t="n"/>
      <c r="C126" s="2" t="n"/>
      <c r="D126" s="2" t="n"/>
      <c r="E126" s="2" t="n"/>
      <c r="F126" s="4" t="n"/>
      <c r="G126" s="33" t="n"/>
      <c r="H126" s="33" t="n"/>
      <c r="I126" s="6" t="n"/>
      <c r="J126" s="6" t="n"/>
      <c r="K126" s="2" t="n"/>
      <c r="L126" s="2" t="n"/>
      <c r="M126" s="7">
        <f>IF(A126="","",IFERROR(VLOOKUP(L126,'Listas'!$A$2:$B$4,2,FALSE),0))</f>
        <v/>
      </c>
      <c r="N126" s="7">
        <f>IF(A126="","",IF(K126="Concluída",1,0))</f>
        <v/>
      </c>
      <c r="O126" s="8">
        <f>IF(A126="","",IF(K126="Pendente","Pendente",IF(AND(K126="Concluída",H126&gt;G126),"Sim","Não")))</f>
        <v/>
      </c>
      <c r="P126" s="4" t="n"/>
    </row>
    <row r="127">
      <c r="A127" s="2" t="n"/>
      <c r="B127" s="32" t="n"/>
      <c r="C127" s="2" t="n"/>
      <c r="D127" s="2" t="n"/>
      <c r="E127" s="2" t="n"/>
      <c r="F127" s="4" t="n"/>
      <c r="G127" s="33" t="n"/>
      <c r="H127" s="33" t="n"/>
      <c r="I127" s="6" t="n"/>
      <c r="J127" s="6" t="n"/>
      <c r="K127" s="2" t="n"/>
      <c r="L127" s="2" t="n"/>
      <c r="M127" s="9">
        <f>IF(A127="","",IFERROR(VLOOKUP(L127,'Listas'!$A$2:$B$4,2,FALSE),0))</f>
        <v/>
      </c>
      <c r="N127" s="9">
        <f>IF(A127="","",IF(K127="Concluída",1,0))</f>
        <v/>
      </c>
      <c r="O127" s="10">
        <f>IF(A127="","",IF(K127="Pendente","Pendente",IF(AND(K127="Concluída",H127&gt;G127),"Sim","Não")))</f>
        <v/>
      </c>
      <c r="P127" s="4" t="n"/>
    </row>
    <row r="128">
      <c r="A128" s="2" t="n"/>
      <c r="B128" s="32" t="n"/>
      <c r="C128" s="2" t="n"/>
      <c r="D128" s="2" t="n"/>
      <c r="E128" s="2" t="n"/>
      <c r="F128" s="4" t="n"/>
      <c r="G128" s="33" t="n"/>
      <c r="H128" s="33" t="n"/>
      <c r="I128" s="6" t="n"/>
      <c r="J128" s="6" t="n"/>
      <c r="K128" s="2" t="n"/>
      <c r="L128" s="2" t="n"/>
      <c r="M128" s="7">
        <f>IF(A128="","",IFERROR(VLOOKUP(L128,'Listas'!$A$2:$B$4,2,FALSE),0))</f>
        <v/>
      </c>
      <c r="N128" s="7">
        <f>IF(A128="","",IF(K128="Concluída",1,0))</f>
        <v/>
      </c>
      <c r="O128" s="8">
        <f>IF(A128="","",IF(K128="Pendente","Pendente",IF(AND(K128="Concluída",H128&gt;G128),"Sim","Não")))</f>
        <v/>
      </c>
      <c r="P128" s="4" t="n"/>
    </row>
    <row r="129">
      <c r="A129" s="2" t="n"/>
      <c r="B129" s="32" t="n"/>
      <c r="C129" s="2" t="n"/>
      <c r="D129" s="2" t="n"/>
      <c r="E129" s="2" t="n"/>
      <c r="F129" s="4" t="n"/>
      <c r="G129" s="33" t="n"/>
      <c r="H129" s="33" t="n"/>
      <c r="I129" s="6" t="n"/>
      <c r="J129" s="6" t="n"/>
      <c r="K129" s="2" t="n"/>
      <c r="L129" s="2" t="n"/>
      <c r="M129" s="9">
        <f>IF(A129="","",IFERROR(VLOOKUP(L129,'Listas'!$A$2:$B$4,2,FALSE),0))</f>
        <v/>
      </c>
      <c r="N129" s="9">
        <f>IF(A129="","",IF(K129="Concluída",1,0))</f>
        <v/>
      </c>
      <c r="O129" s="10">
        <f>IF(A129="","",IF(K129="Pendente","Pendente",IF(AND(K129="Concluída",H129&gt;G129),"Sim","Não")))</f>
        <v/>
      </c>
      <c r="P129" s="4" t="n"/>
    </row>
    <row r="130">
      <c r="A130" s="2" t="n"/>
      <c r="B130" s="32" t="n"/>
      <c r="C130" s="2" t="n"/>
      <c r="D130" s="2" t="n"/>
      <c r="E130" s="2" t="n"/>
      <c r="F130" s="4" t="n"/>
      <c r="G130" s="33" t="n"/>
      <c r="H130" s="33" t="n"/>
      <c r="I130" s="6" t="n"/>
      <c r="J130" s="6" t="n"/>
      <c r="K130" s="2" t="n"/>
      <c r="L130" s="2" t="n"/>
      <c r="M130" s="7">
        <f>IF(A130="","",IFERROR(VLOOKUP(L130,'Listas'!$A$2:$B$4,2,FALSE),0))</f>
        <v/>
      </c>
      <c r="N130" s="7">
        <f>IF(A130="","",IF(K130="Concluída",1,0))</f>
        <v/>
      </c>
      <c r="O130" s="8">
        <f>IF(A130="","",IF(K130="Pendente","Pendente",IF(AND(K130="Concluída",H130&gt;G130),"Sim","Não")))</f>
        <v/>
      </c>
      <c r="P130" s="4" t="n"/>
    </row>
    <row r="131">
      <c r="A131" s="2" t="n"/>
      <c r="B131" s="32" t="n"/>
      <c r="C131" s="2" t="n"/>
      <c r="D131" s="2" t="n"/>
      <c r="E131" s="2" t="n"/>
      <c r="F131" s="4" t="n"/>
      <c r="G131" s="33" t="n"/>
      <c r="H131" s="33" t="n"/>
      <c r="I131" s="6" t="n"/>
      <c r="J131" s="6" t="n"/>
      <c r="K131" s="2" t="n"/>
      <c r="L131" s="2" t="n"/>
      <c r="M131" s="9">
        <f>IF(A131="","",IFERROR(VLOOKUP(L131,'Listas'!$A$2:$B$4,2,FALSE),0))</f>
        <v/>
      </c>
      <c r="N131" s="9">
        <f>IF(A131="","",IF(K131="Concluída",1,0))</f>
        <v/>
      </c>
      <c r="O131" s="10">
        <f>IF(A131="","",IF(K131="Pendente","Pendente",IF(AND(K131="Concluída",H131&gt;G131),"Sim","Não")))</f>
        <v/>
      </c>
      <c r="P131" s="4" t="n"/>
    </row>
    <row r="132">
      <c r="A132" s="2" t="n"/>
      <c r="B132" s="32" t="n"/>
      <c r="C132" s="2" t="n"/>
      <c r="D132" s="2" t="n"/>
      <c r="E132" s="2" t="n"/>
      <c r="F132" s="4" t="n"/>
      <c r="G132" s="33" t="n"/>
      <c r="H132" s="33" t="n"/>
      <c r="I132" s="6" t="n"/>
      <c r="J132" s="6" t="n"/>
      <c r="K132" s="2" t="n"/>
      <c r="L132" s="2" t="n"/>
      <c r="M132" s="7">
        <f>IF(A132="","",IFERROR(VLOOKUP(L132,'Listas'!$A$2:$B$4,2,FALSE),0))</f>
        <v/>
      </c>
      <c r="N132" s="7">
        <f>IF(A132="","",IF(K132="Concluída",1,0))</f>
        <v/>
      </c>
      <c r="O132" s="8">
        <f>IF(A132="","",IF(K132="Pendente","Pendente",IF(AND(K132="Concluída",H132&gt;G132),"Sim","Não")))</f>
        <v/>
      </c>
      <c r="P132" s="4" t="n"/>
    </row>
    <row r="133">
      <c r="A133" s="2" t="n"/>
      <c r="B133" s="32" t="n"/>
      <c r="C133" s="2" t="n"/>
      <c r="D133" s="2" t="n"/>
      <c r="E133" s="2" t="n"/>
      <c r="F133" s="4" t="n"/>
      <c r="G133" s="33" t="n"/>
      <c r="H133" s="33" t="n"/>
      <c r="I133" s="6" t="n"/>
      <c r="J133" s="6" t="n"/>
      <c r="K133" s="2" t="n"/>
      <c r="L133" s="2" t="n"/>
      <c r="M133" s="9">
        <f>IF(A133="","",IFERROR(VLOOKUP(L133,'Listas'!$A$2:$B$4,2,FALSE),0))</f>
        <v/>
      </c>
      <c r="N133" s="9">
        <f>IF(A133="","",IF(K133="Concluída",1,0))</f>
        <v/>
      </c>
      <c r="O133" s="10">
        <f>IF(A133="","",IF(K133="Pendente","Pendente",IF(AND(K133="Concluída",H133&gt;G133),"Sim","Não")))</f>
        <v/>
      </c>
      <c r="P133" s="4" t="n"/>
    </row>
    <row r="134">
      <c r="A134" s="2" t="n"/>
      <c r="B134" s="32" t="n"/>
      <c r="C134" s="2" t="n"/>
      <c r="D134" s="2" t="n"/>
      <c r="E134" s="2" t="n"/>
      <c r="F134" s="4" t="n"/>
      <c r="G134" s="33" t="n"/>
      <c r="H134" s="33" t="n"/>
      <c r="I134" s="6" t="n"/>
      <c r="J134" s="6" t="n"/>
      <c r="K134" s="2" t="n"/>
      <c r="L134" s="2" t="n"/>
      <c r="M134" s="7">
        <f>IF(A134="","",IFERROR(VLOOKUP(L134,'Listas'!$A$2:$B$4,2,FALSE),0))</f>
        <v/>
      </c>
      <c r="N134" s="7">
        <f>IF(A134="","",IF(K134="Concluída",1,0))</f>
        <v/>
      </c>
      <c r="O134" s="8">
        <f>IF(A134="","",IF(K134="Pendente","Pendente",IF(AND(K134="Concluída",H134&gt;G134),"Sim","Não")))</f>
        <v/>
      </c>
      <c r="P134" s="4" t="n"/>
    </row>
    <row r="135">
      <c r="A135" s="2" t="n"/>
      <c r="B135" s="32" t="n"/>
      <c r="C135" s="2" t="n"/>
      <c r="D135" s="2" t="n"/>
      <c r="E135" s="2" t="n"/>
      <c r="F135" s="4" t="n"/>
      <c r="G135" s="33" t="n"/>
      <c r="H135" s="33" t="n"/>
      <c r="I135" s="6" t="n"/>
      <c r="J135" s="6" t="n"/>
      <c r="K135" s="2" t="n"/>
      <c r="L135" s="2" t="n"/>
      <c r="M135" s="9">
        <f>IF(A135="","",IFERROR(VLOOKUP(L135,'Listas'!$A$2:$B$4,2,FALSE),0))</f>
        <v/>
      </c>
      <c r="N135" s="9">
        <f>IF(A135="","",IF(K135="Concluída",1,0))</f>
        <v/>
      </c>
      <c r="O135" s="10">
        <f>IF(A135="","",IF(K135="Pendente","Pendente",IF(AND(K135="Concluída",H135&gt;G135),"Sim","Não")))</f>
        <v/>
      </c>
      <c r="P135" s="4" t="n"/>
    </row>
    <row r="136">
      <c r="A136" s="2" t="n"/>
      <c r="B136" s="32" t="n"/>
      <c r="C136" s="2" t="n"/>
      <c r="D136" s="2" t="n"/>
      <c r="E136" s="2" t="n"/>
      <c r="F136" s="4" t="n"/>
      <c r="G136" s="33" t="n"/>
      <c r="H136" s="33" t="n"/>
      <c r="I136" s="6" t="n"/>
      <c r="J136" s="6" t="n"/>
      <c r="K136" s="2" t="n"/>
      <c r="L136" s="2" t="n"/>
      <c r="M136" s="7">
        <f>IF(A136="","",IFERROR(VLOOKUP(L136,'Listas'!$A$2:$B$4,2,FALSE),0))</f>
        <v/>
      </c>
      <c r="N136" s="7">
        <f>IF(A136="","",IF(K136="Concluída",1,0))</f>
        <v/>
      </c>
      <c r="O136" s="8">
        <f>IF(A136="","",IF(K136="Pendente","Pendente",IF(AND(K136="Concluída",H136&gt;G136),"Sim","Não")))</f>
        <v/>
      </c>
      <c r="P136" s="4" t="n"/>
    </row>
    <row r="137">
      <c r="A137" s="2" t="n"/>
      <c r="B137" s="32" t="n"/>
      <c r="C137" s="2" t="n"/>
      <c r="D137" s="2" t="n"/>
      <c r="E137" s="2" t="n"/>
      <c r="F137" s="4" t="n"/>
      <c r="G137" s="33" t="n"/>
      <c r="H137" s="33" t="n"/>
      <c r="I137" s="6" t="n"/>
      <c r="J137" s="6" t="n"/>
      <c r="K137" s="2" t="n"/>
      <c r="L137" s="2" t="n"/>
      <c r="M137" s="9">
        <f>IF(A137="","",IFERROR(VLOOKUP(L137,'Listas'!$A$2:$B$4,2,FALSE),0))</f>
        <v/>
      </c>
      <c r="N137" s="9">
        <f>IF(A137="","",IF(K137="Concluída",1,0))</f>
        <v/>
      </c>
      <c r="O137" s="10">
        <f>IF(A137="","",IF(K137="Pendente","Pendente",IF(AND(K137="Concluída",H137&gt;G137),"Sim","Não")))</f>
        <v/>
      </c>
      <c r="P137" s="4" t="n"/>
    </row>
    <row r="138">
      <c r="A138" s="2" t="n"/>
      <c r="B138" s="32" t="n"/>
      <c r="C138" s="2" t="n"/>
      <c r="D138" s="2" t="n"/>
      <c r="E138" s="2" t="n"/>
      <c r="F138" s="4" t="n"/>
      <c r="G138" s="33" t="n"/>
      <c r="H138" s="33" t="n"/>
      <c r="I138" s="6" t="n"/>
      <c r="J138" s="6" t="n"/>
      <c r="K138" s="2" t="n"/>
      <c r="L138" s="2" t="n"/>
      <c r="M138" s="7">
        <f>IF(A138="","",IFERROR(VLOOKUP(L138,'Listas'!$A$2:$B$4,2,FALSE),0))</f>
        <v/>
      </c>
      <c r="N138" s="7">
        <f>IF(A138="","",IF(K138="Concluída",1,0))</f>
        <v/>
      </c>
      <c r="O138" s="8">
        <f>IF(A138="","",IF(K138="Pendente","Pendente",IF(AND(K138="Concluída",H138&gt;G138),"Sim","Não")))</f>
        <v/>
      </c>
      <c r="P138" s="4" t="n"/>
    </row>
    <row r="139">
      <c r="A139" s="2" t="n"/>
      <c r="B139" s="32" t="n"/>
      <c r="C139" s="2" t="n"/>
      <c r="D139" s="2" t="n"/>
      <c r="E139" s="2" t="n"/>
      <c r="F139" s="4" t="n"/>
      <c r="G139" s="33" t="n"/>
      <c r="H139" s="33" t="n"/>
      <c r="I139" s="6" t="n"/>
      <c r="J139" s="6" t="n"/>
      <c r="K139" s="2" t="n"/>
      <c r="L139" s="2" t="n"/>
      <c r="M139" s="9">
        <f>IF(A139="","",IFERROR(VLOOKUP(L139,'Listas'!$A$2:$B$4,2,FALSE),0))</f>
        <v/>
      </c>
      <c r="N139" s="9">
        <f>IF(A139="","",IF(K139="Concluída",1,0))</f>
        <v/>
      </c>
      <c r="O139" s="10">
        <f>IF(A139="","",IF(K139="Pendente","Pendente",IF(AND(K139="Concluída",H139&gt;G139),"Sim","Não")))</f>
        <v/>
      </c>
      <c r="P139" s="4" t="n"/>
    </row>
    <row r="140">
      <c r="A140" s="2" t="n"/>
      <c r="B140" s="32" t="n"/>
      <c r="C140" s="2" t="n"/>
      <c r="D140" s="2" t="n"/>
      <c r="E140" s="2" t="n"/>
      <c r="F140" s="4" t="n"/>
      <c r="G140" s="33" t="n"/>
      <c r="H140" s="33" t="n"/>
      <c r="I140" s="6" t="n"/>
      <c r="J140" s="6" t="n"/>
      <c r="K140" s="2" t="n"/>
      <c r="L140" s="2" t="n"/>
      <c r="M140" s="7">
        <f>IF(A140="","",IFERROR(VLOOKUP(L140,'Listas'!$A$2:$B$4,2,FALSE),0))</f>
        <v/>
      </c>
      <c r="N140" s="7">
        <f>IF(A140="","",IF(K140="Concluída",1,0))</f>
        <v/>
      </c>
      <c r="O140" s="8">
        <f>IF(A140="","",IF(K140="Pendente","Pendente",IF(AND(K140="Concluída",H140&gt;G140),"Sim","Não")))</f>
        <v/>
      </c>
      <c r="P140" s="4" t="n"/>
    </row>
    <row r="141">
      <c r="A141" s="2" t="n"/>
      <c r="B141" s="32" t="n"/>
      <c r="C141" s="2" t="n"/>
      <c r="D141" s="2" t="n"/>
      <c r="E141" s="2" t="n"/>
      <c r="F141" s="4" t="n"/>
      <c r="G141" s="33" t="n"/>
      <c r="H141" s="33" t="n"/>
      <c r="I141" s="6" t="n"/>
      <c r="J141" s="6" t="n"/>
      <c r="K141" s="2" t="n"/>
      <c r="L141" s="2" t="n"/>
      <c r="M141" s="9">
        <f>IF(A141="","",IFERROR(VLOOKUP(L141,'Listas'!$A$2:$B$4,2,FALSE),0))</f>
        <v/>
      </c>
      <c r="N141" s="9">
        <f>IF(A141="","",IF(K141="Concluída",1,0))</f>
        <v/>
      </c>
      <c r="O141" s="10">
        <f>IF(A141="","",IF(K141="Pendente","Pendente",IF(AND(K141="Concluída",H141&gt;G141),"Sim","Não")))</f>
        <v/>
      </c>
      <c r="P141" s="4" t="n"/>
    </row>
    <row r="142">
      <c r="A142" s="2" t="n"/>
      <c r="B142" s="32" t="n"/>
      <c r="C142" s="2" t="n"/>
      <c r="D142" s="2" t="n"/>
      <c r="E142" s="2" t="n"/>
      <c r="F142" s="4" t="n"/>
      <c r="G142" s="33" t="n"/>
      <c r="H142" s="33" t="n"/>
      <c r="I142" s="6" t="n"/>
      <c r="J142" s="6" t="n"/>
      <c r="K142" s="2" t="n"/>
      <c r="L142" s="2" t="n"/>
      <c r="M142" s="7">
        <f>IF(A142="","",IFERROR(VLOOKUP(L142,'Listas'!$A$2:$B$4,2,FALSE),0))</f>
        <v/>
      </c>
      <c r="N142" s="7">
        <f>IF(A142="","",IF(K142="Concluída",1,0))</f>
        <v/>
      </c>
      <c r="O142" s="8">
        <f>IF(A142="","",IF(K142="Pendente","Pendente",IF(AND(K142="Concluída",H142&gt;G142),"Sim","Não")))</f>
        <v/>
      </c>
      <c r="P142" s="4" t="n"/>
    </row>
    <row r="143">
      <c r="A143" s="2" t="n"/>
      <c r="B143" s="32" t="n"/>
      <c r="C143" s="2" t="n"/>
      <c r="D143" s="2" t="n"/>
      <c r="E143" s="2" t="n"/>
      <c r="F143" s="4" t="n"/>
      <c r="G143" s="33" t="n"/>
      <c r="H143" s="33" t="n"/>
      <c r="I143" s="6" t="n"/>
      <c r="J143" s="6" t="n"/>
      <c r="K143" s="2" t="n"/>
      <c r="L143" s="2" t="n"/>
      <c r="M143" s="9">
        <f>IF(A143="","",IFERROR(VLOOKUP(L143,'Listas'!$A$2:$B$4,2,FALSE),0))</f>
        <v/>
      </c>
      <c r="N143" s="9">
        <f>IF(A143="","",IF(K143="Concluída",1,0))</f>
        <v/>
      </c>
      <c r="O143" s="10">
        <f>IF(A143="","",IF(K143="Pendente","Pendente",IF(AND(K143="Concluída",H143&gt;G143),"Sim","Não")))</f>
        <v/>
      </c>
      <c r="P143" s="4" t="n"/>
    </row>
    <row r="144">
      <c r="A144" s="2" t="n"/>
      <c r="B144" s="32" t="n"/>
      <c r="C144" s="2" t="n"/>
      <c r="D144" s="2" t="n"/>
      <c r="E144" s="2" t="n"/>
      <c r="F144" s="4" t="n"/>
      <c r="G144" s="33" t="n"/>
      <c r="H144" s="33" t="n"/>
      <c r="I144" s="6" t="n"/>
      <c r="J144" s="6" t="n"/>
      <c r="K144" s="2" t="n"/>
      <c r="L144" s="2" t="n"/>
      <c r="M144" s="7">
        <f>IF(A144="","",IFERROR(VLOOKUP(L144,'Listas'!$A$2:$B$4,2,FALSE),0))</f>
        <v/>
      </c>
      <c r="N144" s="7">
        <f>IF(A144="","",IF(K144="Concluída",1,0))</f>
        <v/>
      </c>
      <c r="O144" s="8">
        <f>IF(A144="","",IF(K144="Pendente","Pendente",IF(AND(K144="Concluída",H144&gt;G144),"Sim","Não")))</f>
        <v/>
      </c>
      <c r="P144" s="4" t="n"/>
    </row>
    <row r="145">
      <c r="A145" s="2" t="n"/>
      <c r="B145" s="32" t="n"/>
      <c r="C145" s="2" t="n"/>
      <c r="D145" s="2" t="n"/>
      <c r="E145" s="2" t="n"/>
      <c r="F145" s="4" t="n"/>
      <c r="G145" s="33" t="n"/>
      <c r="H145" s="33" t="n"/>
      <c r="I145" s="6" t="n"/>
      <c r="J145" s="6" t="n"/>
      <c r="K145" s="2" t="n"/>
      <c r="L145" s="2" t="n"/>
      <c r="M145" s="9">
        <f>IF(A145="","",IFERROR(VLOOKUP(L145,'Listas'!$A$2:$B$4,2,FALSE),0))</f>
        <v/>
      </c>
      <c r="N145" s="9">
        <f>IF(A145="","",IF(K145="Concluída",1,0))</f>
        <v/>
      </c>
      <c r="O145" s="10">
        <f>IF(A145="","",IF(K145="Pendente","Pendente",IF(AND(K145="Concluída",H145&gt;G145),"Sim","Não")))</f>
        <v/>
      </c>
      <c r="P145" s="4" t="n"/>
    </row>
    <row r="146">
      <c r="A146" s="2" t="n"/>
      <c r="B146" s="32" t="n"/>
      <c r="C146" s="2" t="n"/>
      <c r="D146" s="2" t="n"/>
      <c r="E146" s="2" t="n"/>
      <c r="F146" s="4" t="n"/>
      <c r="G146" s="33" t="n"/>
      <c r="H146" s="33" t="n"/>
      <c r="I146" s="6" t="n"/>
      <c r="J146" s="6" t="n"/>
      <c r="K146" s="2" t="n"/>
      <c r="L146" s="2" t="n"/>
      <c r="M146" s="7">
        <f>IF(A146="","",IFERROR(VLOOKUP(L146,'Listas'!$A$2:$B$4,2,FALSE),0))</f>
        <v/>
      </c>
      <c r="N146" s="7">
        <f>IF(A146="","",IF(K146="Concluída",1,0))</f>
        <v/>
      </c>
      <c r="O146" s="8">
        <f>IF(A146="","",IF(K146="Pendente","Pendente",IF(AND(K146="Concluída",H146&gt;G146),"Sim","Não")))</f>
        <v/>
      </c>
      <c r="P146" s="4" t="n"/>
    </row>
    <row r="147">
      <c r="A147" s="2" t="n"/>
      <c r="B147" s="32" t="n"/>
      <c r="C147" s="2" t="n"/>
      <c r="D147" s="2" t="n"/>
      <c r="E147" s="2" t="n"/>
      <c r="F147" s="4" t="n"/>
      <c r="G147" s="33" t="n"/>
      <c r="H147" s="33" t="n"/>
      <c r="I147" s="6" t="n"/>
      <c r="J147" s="6" t="n"/>
      <c r="K147" s="2" t="n"/>
      <c r="L147" s="2" t="n"/>
      <c r="M147" s="9">
        <f>IF(A147="","",IFERROR(VLOOKUP(L147,'Listas'!$A$2:$B$4,2,FALSE),0))</f>
        <v/>
      </c>
      <c r="N147" s="9">
        <f>IF(A147="","",IF(K147="Concluída",1,0))</f>
        <v/>
      </c>
      <c r="O147" s="10">
        <f>IF(A147="","",IF(K147="Pendente","Pendente",IF(AND(K147="Concluída",H147&gt;G147),"Sim","Não")))</f>
        <v/>
      </c>
      <c r="P147" s="4" t="n"/>
    </row>
    <row r="148">
      <c r="A148" s="2" t="n"/>
      <c r="B148" s="32" t="n"/>
      <c r="C148" s="2" t="n"/>
      <c r="D148" s="2" t="n"/>
      <c r="E148" s="2" t="n"/>
      <c r="F148" s="4" t="n"/>
      <c r="G148" s="33" t="n"/>
      <c r="H148" s="33" t="n"/>
      <c r="I148" s="6" t="n"/>
      <c r="J148" s="6" t="n"/>
      <c r="K148" s="2" t="n"/>
      <c r="L148" s="2" t="n"/>
      <c r="M148" s="7">
        <f>IF(A148="","",IFERROR(VLOOKUP(L148,'Listas'!$A$2:$B$4,2,FALSE),0))</f>
        <v/>
      </c>
      <c r="N148" s="7">
        <f>IF(A148="","",IF(K148="Concluída",1,0))</f>
        <v/>
      </c>
      <c r="O148" s="8">
        <f>IF(A148="","",IF(K148="Pendente","Pendente",IF(AND(K148="Concluída",H148&gt;G148),"Sim","Não")))</f>
        <v/>
      </c>
      <c r="P148" s="4" t="n"/>
    </row>
    <row r="149">
      <c r="A149" s="2" t="n"/>
      <c r="B149" s="32" t="n"/>
      <c r="C149" s="2" t="n"/>
      <c r="D149" s="2" t="n"/>
      <c r="E149" s="2" t="n"/>
      <c r="F149" s="4" t="n"/>
      <c r="G149" s="33" t="n"/>
      <c r="H149" s="33" t="n"/>
      <c r="I149" s="6" t="n"/>
      <c r="J149" s="6" t="n"/>
      <c r="K149" s="2" t="n"/>
      <c r="L149" s="2" t="n"/>
      <c r="M149" s="9">
        <f>IF(A149="","",IFERROR(VLOOKUP(L149,'Listas'!$A$2:$B$4,2,FALSE),0))</f>
        <v/>
      </c>
      <c r="N149" s="9">
        <f>IF(A149="","",IF(K149="Concluída",1,0))</f>
        <v/>
      </c>
      <c r="O149" s="10">
        <f>IF(A149="","",IF(K149="Pendente","Pendente",IF(AND(K149="Concluída",H149&gt;G149),"Sim","Não")))</f>
        <v/>
      </c>
      <c r="P149" s="4" t="n"/>
    </row>
    <row r="150">
      <c r="A150" s="2" t="n"/>
      <c r="B150" s="32" t="n"/>
      <c r="C150" s="2" t="n"/>
      <c r="D150" s="2" t="n"/>
      <c r="E150" s="2" t="n"/>
      <c r="F150" s="4" t="n"/>
      <c r="G150" s="33" t="n"/>
      <c r="H150" s="33" t="n"/>
      <c r="I150" s="6" t="n"/>
      <c r="J150" s="6" t="n"/>
      <c r="K150" s="2" t="n"/>
      <c r="L150" s="2" t="n"/>
      <c r="M150" s="7">
        <f>IF(A150="","",IFERROR(VLOOKUP(L150,'Listas'!$A$2:$B$4,2,FALSE),0))</f>
        <v/>
      </c>
      <c r="N150" s="7">
        <f>IF(A150="","",IF(K150="Concluída",1,0))</f>
        <v/>
      </c>
      <c r="O150" s="8">
        <f>IF(A150="","",IF(K150="Pendente","Pendente",IF(AND(K150="Concluída",H150&gt;G150),"Sim","Não")))</f>
        <v/>
      </c>
      <c r="P150" s="4" t="n"/>
    </row>
    <row r="151">
      <c r="A151" s="2" t="n"/>
      <c r="B151" s="32" t="n"/>
      <c r="C151" s="2" t="n"/>
      <c r="D151" s="2" t="n"/>
      <c r="E151" s="2" t="n"/>
      <c r="F151" s="4" t="n"/>
      <c r="G151" s="33" t="n"/>
      <c r="H151" s="33" t="n"/>
      <c r="I151" s="6" t="n"/>
      <c r="J151" s="6" t="n"/>
      <c r="K151" s="2" t="n"/>
      <c r="L151" s="2" t="n"/>
      <c r="M151" s="9">
        <f>IF(A151="","",IFERROR(VLOOKUP(L151,'Listas'!$A$2:$B$4,2,FALSE),0))</f>
        <v/>
      </c>
      <c r="N151" s="9">
        <f>IF(A151="","",IF(K151="Concluída",1,0))</f>
        <v/>
      </c>
      <c r="O151" s="10">
        <f>IF(A151="","",IF(K151="Pendente","Pendente",IF(AND(K151="Concluída",H151&gt;G151),"Sim","Não")))</f>
        <v/>
      </c>
      <c r="P151" s="4" t="n"/>
    </row>
    <row r="152">
      <c r="A152" s="2" t="n"/>
      <c r="B152" s="32" t="n"/>
      <c r="C152" s="2" t="n"/>
      <c r="D152" s="2" t="n"/>
      <c r="E152" s="2" t="n"/>
      <c r="F152" s="4" t="n"/>
      <c r="G152" s="33" t="n"/>
      <c r="H152" s="33" t="n"/>
      <c r="I152" s="6" t="n"/>
      <c r="J152" s="6" t="n"/>
      <c r="K152" s="2" t="n"/>
      <c r="L152" s="2" t="n"/>
      <c r="M152" s="7">
        <f>IF(A152="","",IFERROR(VLOOKUP(L152,'Listas'!$A$2:$B$4,2,FALSE),0))</f>
        <v/>
      </c>
      <c r="N152" s="7">
        <f>IF(A152="","",IF(K152="Concluída",1,0))</f>
        <v/>
      </c>
      <c r="O152" s="8">
        <f>IF(A152="","",IF(K152="Pendente","Pendente",IF(AND(K152="Concluída",H152&gt;G152),"Sim","Não")))</f>
        <v/>
      </c>
      <c r="P152" s="4" t="n"/>
    </row>
    <row r="153">
      <c r="A153" s="2" t="n"/>
      <c r="B153" s="32" t="n"/>
      <c r="C153" s="2" t="n"/>
      <c r="D153" s="2" t="n"/>
      <c r="E153" s="2" t="n"/>
      <c r="F153" s="4" t="n"/>
      <c r="G153" s="33" t="n"/>
      <c r="H153" s="33" t="n"/>
      <c r="I153" s="6" t="n"/>
      <c r="J153" s="6" t="n"/>
      <c r="K153" s="2" t="n"/>
      <c r="L153" s="2" t="n"/>
      <c r="M153" s="9">
        <f>IF(A153="","",IFERROR(VLOOKUP(L153,'Listas'!$A$2:$B$4,2,FALSE),0))</f>
        <v/>
      </c>
      <c r="N153" s="9">
        <f>IF(A153="","",IF(K153="Concluída",1,0))</f>
        <v/>
      </c>
      <c r="O153" s="10">
        <f>IF(A153="","",IF(K153="Pendente","Pendente",IF(AND(K153="Concluída",H153&gt;G153),"Sim","Não")))</f>
        <v/>
      </c>
      <c r="P153" s="4" t="n"/>
    </row>
    <row r="154">
      <c r="A154" s="2" t="n"/>
      <c r="B154" s="32" t="n"/>
      <c r="C154" s="2" t="n"/>
      <c r="D154" s="2" t="n"/>
      <c r="E154" s="2" t="n"/>
      <c r="F154" s="4" t="n"/>
      <c r="G154" s="33" t="n"/>
      <c r="H154" s="33" t="n"/>
      <c r="I154" s="6" t="n"/>
      <c r="J154" s="6" t="n"/>
      <c r="K154" s="2" t="n"/>
      <c r="L154" s="2" t="n"/>
      <c r="M154" s="7">
        <f>IF(A154="","",IFERROR(VLOOKUP(L154,'Listas'!$A$2:$B$4,2,FALSE),0))</f>
        <v/>
      </c>
      <c r="N154" s="7">
        <f>IF(A154="","",IF(K154="Concluída",1,0))</f>
        <v/>
      </c>
      <c r="O154" s="8">
        <f>IF(A154="","",IF(K154="Pendente","Pendente",IF(AND(K154="Concluída",H154&gt;G154),"Sim","Não")))</f>
        <v/>
      </c>
      <c r="P154" s="4" t="n"/>
    </row>
    <row r="155">
      <c r="A155" s="2" t="n"/>
      <c r="B155" s="32" t="n"/>
      <c r="C155" s="2" t="n"/>
      <c r="D155" s="2" t="n"/>
      <c r="E155" s="2" t="n"/>
      <c r="F155" s="4" t="n"/>
      <c r="G155" s="33" t="n"/>
      <c r="H155" s="33" t="n"/>
      <c r="I155" s="6" t="n"/>
      <c r="J155" s="6" t="n"/>
      <c r="K155" s="2" t="n"/>
      <c r="L155" s="2" t="n"/>
      <c r="M155" s="9">
        <f>IF(A155="","",IFERROR(VLOOKUP(L155,'Listas'!$A$2:$B$4,2,FALSE),0))</f>
        <v/>
      </c>
      <c r="N155" s="9">
        <f>IF(A155="","",IF(K155="Concluída",1,0))</f>
        <v/>
      </c>
      <c r="O155" s="10">
        <f>IF(A155="","",IF(K155="Pendente","Pendente",IF(AND(K155="Concluída",H155&gt;G155),"Sim","Não")))</f>
        <v/>
      </c>
      <c r="P155" s="4" t="n"/>
    </row>
    <row r="156">
      <c r="A156" s="2" t="n"/>
      <c r="B156" s="32" t="n"/>
      <c r="C156" s="2" t="n"/>
      <c r="D156" s="2" t="n"/>
      <c r="E156" s="2" t="n"/>
      <c r="F156" s="4" t="n"/>
      <c r="G156" s="33" t="n"/>
      <c r="H156" s="33" t="n"/>
      <c r="I156" s="6" t="n"/>
      <c r="J156" s="6" t="n"/>
      <c r="K156" s="2" t="n"/>
      <c r="L156" s="2" t="n"/>
      <c r="M156" s="7">
        <f>IF(A156="","",IFERROR(VLOOKUP(L156,'Listas'!$A$2:$B$4,2,FALSE),0))</f>
        <v/>
      </c>
      <c r="N156" s="7">
        <f>IF(A156="","",IF(K156="Concluída",1,0))</f>
        <v/>
      </c>
      <c r="O156" s="8">
        <f>IF(A156="","",IF(K156="Pendente","Pendente",IF(AND(K156="Concluída",H156&gt;G156),"Sim","Não")))</f>
        <v/>
      </c>
      <c r="P156" s="4" t="n"/>
    </row>
    <row r="157">
      <c r="A157" s="2" t="n"/>
      <c r="B157" s="32" t="n"/>
      <c r="C157" s="2" t="n"/>
      <c r="D157" s="2" t="n"/>
      <c r="E157" s="2" t="n"/>
      <c r="F157" s="4" t="n"/>
      <c r="G157" s="33" t="n"/>
      <c r="H157" s="33" t="n"/>
      <c r="I157" s="6" t="n"/>
      <c r="J157" s="6" t="n"/>
      <c r="K157" s="2" t="n"/>
      <c r="L157" s="2" t="n"/>
      <c r="M157" s="9">
        <f>IF(A157="","",IFERROR(VLOOKUP(L157,'Listas'!$A$2:$B$4,2,FALSE),0))</f>
        <v/>
      </c>
      <c r="N157" s="9">
        <f>IF(A157="","",IF(K157="Concluída",1,0))</f>
        <v/>
      </c>
      <c r="O157" s="10">
        <f>IF(A157="","",IF(K157="Pendente","Pendente",IF(AND(K157="Concluída",H157&gt;G157),"Sim","Não")))</f>
        <v/>
      </c>
      <c r="P157" s="4" t="n"/>
    </row>
    <row r="158">
      <c r="A158" s="2" t="n"/>
      <c r="B158" s="32" t="n"/>
      <c r="C158" s="2" t="n"/>
      <c r="D158" s="2" t="n"/>
      <c r="E158" s="2" t="n"/>
      <c r="F158" s="4" t="n"/>
      <c r="G158" s="33" t="n"/>
      <c r="H158" s="33" t="n"/>
      <c r="I158" s="6" t="n"/>
      <c r="J158" s="6" t="n"/>
      <c r="K158" s="2" t="n"/>
      <c r="L158" s="2" t="n"/>
      <c r="M158" s="7">
        <f>IF(A158="","",IFERROR(VLOOKUP(L158,'Listas'!$A$2:$B$4,2,FALSE),0))</f>
        <v/>
      </c>
      <c r="N158" s="7">
        <f>IF(A158="","",IF(K158="Concluída",1,0))</f>
        <v/>
      </c>
      <c r="O158" s="8">
        <f>IF(A158="","",IF(K158="Pendente","Pendente",IF(AND(K158="Concluída",H158&gt;G158),"Sim","Não")))</f>
        <v/>
      </c>
      <c r="P158" s="4" t="n"/>
    </row>
    <row r="159">
      <c r="A159" s="2" t="n"/>
      <c r="B159" s="32" t="n"/>
      <c r="C159" s="2" t="n"/>
      <c r="D159" s="2" t="n"/>
      <c r="E159" s="2" t="n"/>
      <c r="F159" s="4" t="n"/>
      <c r="G159" s="33" t="n"/>
      <c r="H159" s="33" t="n"/>
      <c r="I159" s="6" t="n"/>
      <c r="J159" s="6" t="n"/>
      <c r="K159" s="2" t="n"/>
      <c r="L159" s="2" t="n"/>
      <c r="M159" s="9">
        <f>IF(A159="","",IFERROR(VLOOKUP(L159,'Listas'!$A$2:$B$4,2,FALSE),0))</f>
        <v/>
      </c>
      <c r="N159" s="9">
        <f>IF(A159="","",IF(K159="Concluída",1,0))</f>
        <v/>
      </c>
      <c r="O159" s="10">
        <f>IF(A159="","",IF(K159="Pendente","Pendente",IF(AND(K159="Concluída",H159&gt;G159),"Sim","Não")))</f>
        <v/>
      </c>
      <c r="P159" s="4" t="n"/>
    </row>
    <row r="160">
      <c r="A160" s="2" t="n"/>
      <c r="B160" s="32" t="n"/>
      <c r="C160" s="2" t="n"/>
      <c r="D160" s="2" t="n"/>
      <c r="E160" s="2" t="n"/>
      <c r="F160" s="4" t="n"/>
      <c r="G160" s="33" t="n"/>
      <c r="H160" s="33" t="n"/>
      <c r="I160" s="6" t="n"/>
      <c r="J160" s="6" t="n"/>
      <c r="K160" s="2" t="n"/>
      <c r="L160" s="2" t="n"/>
      <c r="M160" s="7">
        <f>IF(A160="","",IFERROR(VLOOKUP(L160,'Listas'!$A$2:$B$4,2,FALSE),0))</f>
        <v/>
      </c>
      <c r="N160" s="7">
        <f>IF(A160="","",IF(K160="Concluída",1,0))</f>
        <v/>
      </c>
      <c r="O160" s="8">
        <f>IF(A160="","",IF(K160="Pendente","Pendente",IF(AND(K160="Concluída",H160&gt;G160),"Sim","Não")))</f>
        <v/>
      </c>
      <c r="P160" s="4" t="n"/>
    </row>
    <row r="161">
      <c r="A161" s="2" t="n"/>
      <c r="B161" s="32" t="n"/>
      <c r="C161" s="2" t="n"/>
      <c r="D161" s="2" t="n"/>
      <c r="E161" s="2" t="n"/>
      <c r="F161" s="4" t="n"/>
      <c r="G161" s="33" t="n"/>
      <c r="H161" s="33" t="n"/>
      <c r="I161" s="6" t="n"/>
      <c r="J161" s="6" t="n"/>
      <c r="K161" s="2" t="n"/>
      <c r="L161" s="2" t="n"/>
      <c r="M161" s="9">
        <f>IF(A161="","",IFERROR(VLOOKUP(L161,'Listas'!$A$2:$B$4,2,FALSE),0))</f>
        <v/>
      </c>
      <c r="N161" s="9">
        <f>IF(A161="","",IF(K161="Concluída",1,0))</f>
        <v/>
      </c>
      <c r="O161" s="10">
        <f>IF(A161="","",IF(K161="Pendente","Pendente",IF(AND(K161="Concluída",H161&gt;G161),"Sim","Não")))</f>
        <v/>
      </c>
      <c r="P161" s="4" t="n"/>
    </row>
    <row r="162">
      <c r="A162" s="2" t="n"/>
      <c r="B162" s="32" t="n"/>
      <c r="C162" s="2" t="n"/>
      <c r="D162" s="2" t="n"/>
      <c r="E162" s="2" t="n"/>
      <c r="F162" s="4" t="n"/>
      <c r="G162" s="33" t="n"/>
      <c r="H162" s="33" t="n"/>
      <c r="I162" s="6" t="n"/>
      <c r="J162" s="6" t="n"/>
      <c r="K162" s="2" t="n"/>
      <c r="L162" s="2" t="n"/>
      <c r="M162" s="7">
        <f>IF(A162="","",IFERROR(VLOOKUP(L162,'Listas'!$A$2:$B$4,2,FALSE),0))</f>
        <v/>
      </c>
      <c r="N162" s="7">
        <f>IF(A162="","",IF(K162="Concluída",1,0))</f>
        <v/>
      </c>
      <c r="O162" s="8">
        <f>IF(A162="","",IF(K162="Pendente","Pendente",IF(AND(K162="Concluída",H162&gt;G162),"Sim","Não")))</f>
        <v/>
      </c>
      <c r="P162" s="4" t="n"/>
    </row>
    <row r="163">
      <c r="A163" s="2" t="n"/>
      <c r="B163" s="32" t="n"/>
      <c r="C163" s="2" t="n"/>
      <c r="D163" s="2" t="n"/>
      <c r="E163" s="2" t="n"/>
      <c r="F163" s="4" t="n"/>
      <c r="G163" s="33" t="n"/>
      <c r="H163" s="33" t="n"/>
      <c r="I163" s="6" t="n"/>
      <c r="J163" s="6" t="n"/>
      <c r="K163" s="2" t="n"/>
      <c r="L163" s="2" t="n"/>
      <c r="M163" s="9">
        <f>IF(A163="","",IFERROR(VLOOKUP(L163,'Listas'!$A$2:$B$4,2,FALSE),0))</f>
        <v/>
      </c>
      <c r="N163" s="9">
        <f>IF(A163="","",IF(K163="Concluída",1,0))</f>
        <v/>
      </c>
      <c r="O163" s="10">
        <f>IF(A163="","",IF(K163="Pendente","Pendente",IF(AND(K163="Concluída",H163&gt;G163),"Sim","Não")))</f>
        <v/>
      </c>
      <c r="P163" s="4" t="n"/>
    </row>
    <row r="164">
      <c r="A164" s="2" t="n"/>
      <c r="B164" s="32" t="n"/>
      <c r="C164" s="2" t="n"/>
      <c r="D164" s="2" t="n"/>
      <c r="E164" s="2" t="n"/>
      <c r="F164" s="4" t="n"/>
      <c r="G164" s="33" t="n"/>
      <c r="H164" s="33" t="n"/>
      <c r="I164" s="6" t="n"/>
      <c r="J164" s="6" t="n"/>
      <c r="K164" s="2" t="n"/>
      <c r="L164" s="2" t="n"/>
      <c r="M164" s="7">
        <f>IF(A164="","",IFERROR(VLOOKUP(L164,'Listas'!$A$2:$B$4,2,FALSE),0))</f>
        <v/>
      </c>
      <c r="N164" s="7">
        <f>IF(A164="","",IF(K164="Concluída",1,0))</f>
        <v/>
      </c>
      <c r="O164" s="8">
        <f>IF(A164="","",IF(K164="Pendente","Pendente",IF(AND(K164="Concluída",H164&gt;G164),"Sim","Não")))</f>
        <v/>
      </c>
      <c r="P164" s="4" t="n"/>
    </row>
    <row r="165">
      <c r="A165" s="2" t="n"/>
      <c r="B165" s="32" t="n"/>
      <c r="C165" s="2" t="n"/>
      <c r="D165" s="2" t="n"/>
      <c r="E165" s="2" t="n"/>
      <c r="F165" s="4" t="n"/>
      <c r="G165" s="33" t="n"/>
      <c r="H165" s="33" t="n"/>
      <c r="I165" s="6" t="n"/>
      <c r="J165" s="6" t="n"/>
      <c r="K165" s="2" t="n"/>
      <c r="L165" s="2" t="n"/>
      <c r="M165" s="9">
        <f>IF(A165="","",IFERROR(VLOOKUP(L165,'Listas'!$A$2:$B$4,2,FALSE),0))</f>
        <v/>
      </c>
      <c r="N165" s="9">
        <f>IF(A165="","",IF(K165="Concluída",1,0))</f>
        <v/>
      </c>
      <c r="O165" s="10">
        <f>IF(A165="","",IF(K165="Pendente","Pendente",IF(AND(K165="Concluída",H165&gt;G165),"Sim","Não")))</f>
        <v/>
      </c>
      <c r="P165" s="4" t="n"/>
    </row>
    <row r="166">
      <c r="A166" s="2" t="n"/>
      <c r="B166" s="32" t="n"/>
      <c r="C166" s="2" t="n"/>
      <c r="D166" s="2" t="n"/>
      <c r="E166" s="2" t="n"/>
      <c r="F166" s="4" t="n"/>
      <c r="G166" s="33" t="n"/>
      <c r="H166" s="33" t="n"/>
      <c r="I166" s="6" t="n"/>
      <c r="J166" s="6" t="n"/>
      <c r="K166" s="2" t="n"/>
      <c r="L166" s="2" t="n"/>
      <c r="M166" s="7">
        <f>IF(A166="","",IFERROR(VLOOKUP(L166,'Listas'!$A$2:$B$4,2,FALSE),0))</f>
        <v/>
      </c>
      <c r="N166" s="7">
        <f>IF(A166="","",IF(K166="Concluída",1,0))</f>
        <v/>
      </c>
      <c r="O166" s="8">
        <f>IF(A166="","",IF(K166="Pendente","Pendente",IF(AND(K166="Concluída",H166&gt;G166),"Sim","Não")))</f>
        <v/>
      </c>
      <c r="P166" s="4" t="n"/>
    </row>
    <row r="167">
      <c r="A167" s="2" t="n"/>
      <c r="B167" s="32" t="n"/>
      <c r="C167" s="2" t="n"/>
      <c r="D167" s="2" t="n"/>
      <c r="E167" s="2" t="n"/>
      <c r="F167" s="4" t="n"/>
      <c r="G167" s="33" t="n"/>
      <c r="H167" s="33" t="n"/>
      <c r="I167" s="6" t="n"/>
      <c r="J167" s="6" t="n"/>
      <c r="K167" s="2" t="n"/>
      <c r="L167" s="2" t="n"/>
      <c r="M167" s="9">
        <f>IF(A167="","",IFERROR(VLOOKUP(L167,'Listas'!$A$2:$B$4,2,FALSE),0))</f>
        <v/>
      </c>
      <c r="N167" s="9">
        <f>IF(A167="","",IF(K167="Concluída",1,0))</f>
        <v/>
      </c>
      <c r="O167" s="10">
        <f>IF(A167="","",IF(K167="Pendente","Pendente",IF(AND(K167="Concluída",H167&gt;G167),"Sim","Não")))</f>
        <v/>
      </c>
      <c r="P167" s="4" t="n"/>
    </row>
    <row r="168">
      <c r="A168" s="2" t="n"/>
      <c r="B168" s="32" t="n"/>
      <c r="C168" s="2" t="n"/>
      <c r="D168" s="2" t="n"/>
      <c r="E168" s="2" t="n"/>
      <c r="F168" s="4" t="n"/>
      <c r="G168" s="33" t="n"/>
      <c r="H168" s="33" t="n"/>
      <c r="I168" s="6" t="n"/>
      <c r="J168" s="6" t="n"/>
      <c r="K168" s="2" t="n"/>
      <c r="L168" s="2" t="n"/>
      <c r="M168" s="7">
        <f>IF(A168="","",IFERROR(VLOOKUP(L168,'Listas'!$A$2:$B$4,2,FALSE),0))</f>
        <v/>
      </c>
      <c r="N168" s="7">
        <f>IF(A168="","",IF(K168="Concluída",1,0))</f>
        <v/>
      </c>
      <c r="O168" s="8">
        <f>IF(A168="","",IF(K168="Pendente","Pendente",IF(AND(K168="Concluída",H168&gt;G168),"Sim","Não")))</f>
        <v/>
      </c>
      <c r="P168" s="4" t="n"/>
    </row>
    <row r="169">
      <c r="A169" s="2" t="n"/>
      <c r="B169" s="32" t="n"/>
      <c r="C169" s="2" t="n"/>
      <c r="D169" s="2" t="n"/>
      <c r="E169" s="2" t="n"/>
      <c r="F169" s="4" t="n"/>
      <c r="G169" s="33" t="n"/>
      <c r="H169" s="33" t="n"/>
      <c r="I169" s="6" t="n"/>
      <c r="J169" s="6" t="n"/>
      <c r="K169" s="2" t="n"/>
      <c r="L169" s="2" t="n"/>
      <c r="M169" s="9">
        <f>IF(A169="","",IFERROR(VLOOKUP(L169,'Listas'!$A$2:$B$4,2,FALSE),0))</f>
        <v/>
      </c>
      <c r="N169" s="9">
        <f>IF(A169="","",IF(K169="Concluída",1,0))</f>
        <v/>
      </c>
      <c r="O169" s="10">
        <f>IF(A169="","",IF(K169="Pendente","Pendente",IF(AND(K169="Concluída",H169&gt;G169),"Sim","Não")))</f>
        <v/>
      </c>
      <c r="P169" s="4" t="n"/>
    </row>
    <row r="170">
      <c r="A170" s="2" t="n"/>
      <c r="B170" s="32" t="n"/>
      <c r="C170" s="2" t="n"/>
      <c r="D170" s="2" t="n"/>
      <c r="E170" s="2" t="n"/>
      <c r="F170" s="4" t="n"/>
      <c r="G170" s="33" t="n"/>
      <c r="H170" s="33" t="n"/>
      <c r="I170" s="6" t="n"/>
      <c r="J170" s="6" t="n"/>
      <c r="K170" s="2" t="n"/>
      <c r="L170" s="2" t="n"/>
      <c r="M170" s="7">
        <f>IF(A170="","",IFERROR(VLOOKUP(L170,'Listas'!$A$2:$B$4,2,FALSE),0))</f>
        <v/>
      </c>
      <c r="N170" s="7">
        <f>IF(A170="","",IF(K170="Concluída",1,0))</f>
        <v/>
      </c>
      <c r="O170" s="8">
        <f>IF(A170="","",IF(K170="Pendente","Pendente",IF(AND(K170="Concluída",H170&gt;G170),"Sim","Não")))</f>
        <v/>
      </c>
      <c r="P170" s="4" t="n"/>
    </row>
    <row r="171">
      <c r="A171" s="2" t="n"/>
      <c r="B171" s="32" t="n"/>
      <c r="C171" s="2" t="n"/>
      <c r="D171" s="2" t="n"/>
      <c r="E171" s="2" t="n"/>
      <c r="F171" s="4" t="n"/>
      <c r="G171" s="33" t="n"/>
      <c r="H171" s="33" t="n"/>
      <c r="I171" s="6" t="n"/>
      <c r="J171" s="6" t="n"/>
      <c r="K171" s="2" t="n"/>
      <c r="L171" s="2" t="n"/>
      <c r="M171" s="9">
        <f>IF(A171="","",IFERROR(VLOOKUP(L171,'Listas'!$A$2:$B$4,2,FALSE),0))</f>
        <v/>
      </c>
      <c r="N171" s="9">
        <f>IF(A171="","",IF(K171="Concluída",1,0))</f>
        <v/>
      </c>
      <c r="O171" s="10">
        <f>IF(A171="","",IF(K171="Pendente","Pendente",IF(AND(K171="Concluída",H171&gt;G171),"Sim","Não")))</f>
        <v/>
      </c>
      <c r="P171" s="4" t="n"/>
    </row>
    <row r="172">
      <c r="A172" s="2" t="n"/>
      <c r="B172" s="32" t="n"/>
      <c r="C172" s="2" t="n"/>
      <c r="D172" s="2" t="n"/>
      <c r="E172" s="2" t="n"/>
      <c r="F172" s="4" t="n"/>
      <c r="G172" s="33" t="n"/>
      <c r="H172" s="33" t="n"/>
      <c r="I172" s="6" t="n"/>
      <c r="J172" s="6" t="n"/>
      <c r="K172" s="2" t="n"/>
      <c r="L172" s="2" t="n"/>
      <c r="M172" s="7">
        <f>IF(A172="","",IFERROR(VLOOKUP(L172,'Listas'!$A$2:$B$4,2,FALSE),0))</f>
        <v/>
      </c>
      <c r="N172" s="7">
        <f>IF(A172="","",IF(K172="Concluída",1,0))</f>
        <v/>
      </c>
      <c r="O172" s="8">
        <f>IF(A172="","",IF(K172="Pendente","Pendente",IF(AND(K172="Concluída",H172&gt;G172),"Sim","Não")))</f>
        <v/>
      </c>
      <c r="P172" s="4" t="n"/>
    </row>
    <row r="173">
      <c r="A173" s="2" t="n"/>
      <c r="B173" s="32" t="n"/>
      <c r="C173" s="2" t="n"/>
      <c r="D173" s="2" t="n"/>
      <c r="E173" s="2" t="n"/>
      <c r="F173" s="4" t="n"/>
      <c r="G173" s="33" t="n"/>
      <c r="H173" s="33" t="n"/>
      <c r="I173" s="6" t="n"/>
      <c r="J173" s="6" t="n"/>
      <c r="K173" s="2" t="n"/>
      <c r="L173" s="2" t="n"/>
      <c r="M173" s="9">
        <f>IF(A173="","",IFERROR(VLOOKUP(L173,'Listas'!$A$2:$B$4,2,FALSE),0))</f>
        <v/>
      </c>
      <c r="N173" s="9">
        <f>IF(A173="","",IF(K173="Concluída",1,0))</f>
        <v/>
      </c>
      <c r="O173" s="10">
        <f>IF(A173="","",IF(K173="Pendente","Pendente",IF(AND(K173="Concluída",H173&gt;G173),"Sim","Não")))</f>
        <v/>
      </c>
      <c r="P173" s="4" t="n"/>
    </row>
    <row r="174">
      <c r="A174" s="2" t="n"/>
      <c r="B174" s="32" t="n"/>
      <c r="C174" s="2" t="n"/>
      <c r="D174" s="2" t="n"/>
      <c r="E174" s="2" t="n"/>
      <c r="F174" s="4" t="n"/>
      <c r="G174" s="33" t="n"/>
      <c r="H174" s="33" t="n"/>
      <c r="I174" s="6" t="n"/>
      <c r="J174" s="6" t="n"/>
      <c r="K174" s="2" t="n"/>
      <c r="L174" s="2" t="n"/>
      <c r="M174" s="7">
        <f>IF(A174="","",IFERROR(VLOOKUP(L174,'Listas'!$A$2:$B$4,2,FALSE),0))</f>
        <v/>
      </c>
      <c r="N174" s="7">
        <f>IF(A174="","",IF(K174="Concluída",1,0))</f>
        <v/>
      </c>
      <c r="O174" s="8">
        <f>IF(A174="","",IF(K174="Pendente","Pendente",IF(AND(K174="Concluída",H174&gt;G174),"Sim","Não")))</f>
        <v/>
      </c>
      <c r="P174" s="4" t="n"/>
    </row>
    <row r="175">
      <c r="A175" s="2" t="n"/>
      <c r="B175" s="32" t="n"/>
      <c r="C175" s="2" t="n"/>
      <c r="D175" s="2" t="n"/>
      <c r="E175" s="2" t="n"/>
      <c r="F175" s="4" t="n"/>
      <c r="G175" s="33" t="n"/>
      <c r="H175" s="33" t="n"/>
      <c r="I175" s="6" t="n"/>
      <c r="J175" s="6" t="n"/>
      <c r="K175" s="2" t="n"/>
      <c r="L175" s="2" t="n"/>
      <c r="M175" s="9">
        <f>IF(A175="","",IFERROR(VLOOKUP(L175,'Listas'!$A$2:$B$4,2,FALSE),0))</f>
        <v/>
      </c>
      <c r="N175" s="9">
        <f>IF(A175="","",IF(K175="Concluída",1,0))</f>
        <v/>
      </c>
      <c r="O175" s="10">
        <f>IF(A175="","",IF(K175="Pendente","Pendente",IF(AND(K175="Concluída",H175&gt;G175),"Sim","Não")))</f>
        <v/>
      </c>
      <c r="P175" s="4" t="n"/>
    </row>
    <row r="176">
      <c r="A176" s="2" t="n"/>
      <c r="B176" s="32" t="n"/>
      <c r="C176" s="2" t="n"/>
      <c r="D176" s="2" t="n"/>
      <c r="E176" s="2" t="n"/>
      <c r="F176" s="4" t="n"/>
      <c r="G176" s="33" t="n"/>
      <c r="H176" s="33" t="n"/>
      <c r="I176" s="6" t="n"/>
      <c r="J176" s="6" t="n"/>
      <c r="K176" s="2" t="n"/>
      <c r="L176" s="2" t="n"/>
      <c r="M176" s="7">
        <f>IF(A176="","",IFERROR(VLOOKUP(L176,'Listas'!$A$2:$B$4,2,FALSE),0))</f>
        <v/>
      </c>
      <c r="N176" s="7">
        <f>IF(A176="","",IF(K176="Concluída",1,0))</f>
        <v/>
      </c>
      <c r="O176" s="8">
        <f>IF(A176="","",IF(K176="Pendente","Pendente",IF(AND(K176="Concluída",H176&gt;G176),"Sim","Não")))</f>
        <v/>
      </c>
      <c r="P176" s="4" t="n"/>
    </row>
    <row r="177">
      <c r="A177" s="2" t="n"/>
      <c r="B177" s="32" t="n"/>
      <c r="C177" s="2" t="n"/>
      <c r="D177" s="2" t="n"/>
      <c r="E177" s="2" t="n"/>
      <c r="F177" s="4" t="n"/>
      <c r="G177" s="33" t="n"/>
      <c r="H177" s="33" t="n"/>
      <c r="I177" s="6" t="n"/>
      <c r="J177" s="6" t="n"/>
      <c r="K177" s="2" t="n"/>
      <c r="L177" s="2" t="n"/>
      <c r="M177" s="9">
        <f>IF(A177="","",IFERROR(VLOOKUP(L177,'Listas'!$A$2:$B$4,2,FALSE),0))</f>
        <v/>
      </c>
      <c r="N177" s="9">
        <f>IF(A177="","",IF(K177="Concluída",1,0))</f>
        <v/>
      </c>
      <c r="O177" s="10">
        <f>IF(A177="","",IF(K177="Pendente","Pendente",IF(AND(K177="Concluída",H177&gt;G177),"Sim","Não")))</f>
        <v/>
      </c>
      <c r="P177" s="4" t="n"/>
    </row>
    <row r="178">
      <c r="A178" s="2" t="n"/>
      <c r="B178" s="32" t="n"/>
      <c r="C178" s="2" t="n"/>
      <c r="D178" s="2" t="n"/>
      <c r="E178" s="2" t="n"/>
      <c r="F178" s="4" t="n"/>
      <c r="G178" s="33" t="n"/>
      <c r="H178" s="33" t="n"/>
      <c r="I178" s="6" t="n"/>
      <c r="J178" s="6" t="n"/>
      <c r="K178" s="2" t="n"/>
      <c r="L178" s="2" t="n"/>
      <c r="M178" s="7">
        <f>IF(A178="","",IFERROR(VLOOKUP(L178,'Listas'!$A$2:$B$4,2,FALSE),0))</f>
        <v/>
      </c>
      <c r="N178" s="7">
        <f>IF(A178="","",IF(K178="Concluída",1,0))</f>
        <v/>
      </c>
      <c r="O178" s="8">
        <f>IF(A178="","",IF(K178="Pendente","Pendente",IF(AND(K178="Concluída",H178&gt;G178),"Sim","Não")))</f>
        <v/>
      </c>
      <c r="P178" s="4" t="n"/>
    </row>
    <row r="179">
      <c r="A179" s="2" t="n"/>
      <c r="B179" s="32" t="n"/>
      <c r="C179" s="2" t="n"/>
      <c r="D179" s="2" t="n"/>
      <c r="E179" s="2" t="n"/>
      <c r="F179" s="4" t="n"/>
      <c r="G179" s="33" t="n"/>
      <c r="H179" s="33" t="n"/>
      <c r="I179" s="6" t="n"/>
      <c r="J179" s="6" t="n"/>
      <c r="K179" s="2" t="n"/>
      <c r="L179" s="2" t="n"/>
      <c r="M179" s="9">
        <f>IF(A179="","",IFERROR(VLOOKUP(L179,'Listas'!$A$2:$B$4,2,FALSE),0))</f>
        <v/>
      </c>
      <c r="N179" s="9">
        <f>IF(A179="","",IF(K179="Concluída",1,0))</f>
        <v/>
      </c>
      <c r="O179" s="10">
        <f>IF(A179="","",IF(K179="Pendente","Pendente",IF(AND(K179="Concluída",H179&gt;G179),"Sim","Não")))</f>
        <v/>
      </c>
      <c r="P179" s="4" t="n"/>
    </row>
    <row r="180">
      <c r="A180" s="2" t="n"/>
      <c r="B180" s="32" t="n"/>
      <c r="C180" s="2" t="n"/>
      <c r="D180" s="2" t="n"/>
      <c r="E180" s="2" t="n"/>
      <c r="F180" s="4" t="n"/>
      <c r="G180" s="33" t="n"/>
      <c r="H180" s="33" t="n"/>
      <c r="I180" s="6" t="n"/>
      <c r="J180" s="6" t="n"/>
      <c r="K180" s="2" t="n"/>
      <c r="L180" s="2" t="n"/>
      <c r="M180" s="7">
        <f>IF(A180="","",IFERROR(VLOOKUP(L180,'Listas'!$A$2:$B$4,2,FALSE),0))</f>
        <v/>
      </c>
      <c r="N180" s="7">
        <f>IF(A180="","",IF(K180="Concluída",1,0))</f>
        <v/>
      </c>
      <c r="O180" s="8">
        <f>IF(A180="","",IF(K180="Pendente","Pendente",IF(AND(K180="Concluída",H180&gt;G180),"Sim","Não")))</f>
        <v/>
      </c>
      <c r="P180" s="4" t="n"/>
    </row>
    <row r="181">
      <c r="A181" s="2" t="n"/>
      <c r="B181" s="32" t="n"/>
      <c r="C181" s="2" t="n"/>
      <c r="D181" s="2" t="n"/>
      <c r="E181" s="2" t="n"/>
      <c r="F181" s="4" t="n"/>
      <c r="G181" s="33" t="n"/>
      <c r="H181" s="33" t="n"/>
      <c r="I181" s="6" t="n"/>
      <c r="J181" s="6" t="n"/>
      <c r="K181" s="2" t="n"/>
      <c r="L181" s="2" t="n"/>
      <c r="M181" s="9">
        <f>IF(A181="","",IFERROR(VLOOKUP(L181,'Listas'!$A$2:$B$4,2,FALSE),0))</f>
        <v/>
      </c>
      <c r="N181" s="9">
        <f>IF(A181="","",IF(K181="Concluída",1,0))</f>
        <v/>
      </c>
      <c r="O181" s="10">
        <f>IF(A181="","",IF(K181="Pendente","Pendente",IF(AND(K181="Concluída",H181&gt;G181),"Sim","Não")))</f>
        <v/>
      </c>
      <c r="P181" s="4" t="n"/>
    </row>
    <row r="182">
      <c r="A182" s="2" t="n"/>
      <c r="B182" s="32" t="n"/>
      <c r="C182" s="2" t="n"/>
      <c r="D182" s="2" t="n"/>
      <c r="E182" s="2" t="n"/>
      <c r="F182" s="4" t="n"/>
      <c r="G182" s="33" t="n"/>
      <c r="H182" s="33" t="n"/>
      <c r="I182" s="6" t="n"/>
      <c r="J182" s="6" t="n"/>
      <c r="K182" s="2" t="n"/>
      <c r="L182" s="2" t="n"/>
      <c r="M182" s="7">
        <f>IF(A182="","",IFERROR(VLOOKUP(L182,'Listas'!$A$2:$B$4,2,FALSE),0))</f>
        <v/>
      </c>
      <c r="N182" s="7">
        <f>IF(A182="","",IF(K182="Concluída",1,0))</f>
        <v/>
      </c>
      <c r="O182" s="8">
        <f>IF(A182="","",IF(K182="Pendente","Pendente",IF(AND(K182="Concluída",H182&gt;G182),"Sim","Não")))</f>
        <v/>
      </c>
      <c r="P182" s="4" t="n"/>
    </row>
    <row r="183">
      <c r="A183" s="2" t="n"/>
      <c r="B183" s="32" t="n"/>
      <c r="C183" s="2" t="n"/>
      <c r="D183" s="2" t="n"/>
      <c r="E183" s="2" t="n"/>
      <c r="F183" s="4" t="n"/>
      <c r="G183" s="33" t="n"/>
      <c r="H183" s="33" t="n"/>
      <c r="I183" s="6" t="n"/>
      <c r="J183" s="6" t="n"/>
      <c r="K183" s="2" t="n"/>
      <c r="L183" s="2" t="n"/>
      <c r="M183" s="9">
        <f>IF(A183="","",IFERROR(VLOOKUP(L183,'Listas'!$A$2:$B$4,2,FALSE),0))</f>
        <v/>
      </c>
      <c r="N183" s="9">
        <f>IF(A183="","",IF(K183="Concluída",1,0))</f>
        <v/>
      </c>
      <c r="O183" s="10">
        <f>IF(A183="","",IF(K183="Pendente","Pendente",IF(AND(K183="Concluída",H183&gt;G183),"Sim","Não")))</f>
        <v/>
      </c>
      <c r="P183" s="4" t="n"/>
    </row>
    <row r="184">
      <c r="A184" s="2" t="n"/>
      <c r="B184" s="32" t="n"/>
      <c r="C184" s="2" t="n"/>
      <c r="D184" s="2" t="n"/>
      <c r="E184" s="2" t="n"/>
      <c r="F184" s="4" t="n"/>
      <c r="G184" s="33" t="n"/>
      <c r="H184" s="33" t="n"/>
      <c r="I184" s="6" t="n"/>
      <c r="J184" s="6" t="n"/>
      <c r="K184" s="2" t="n"/>
      <c r="L184" s="2" t="n"/>
      <c r="M184" s="7">
        <f>IF(A184="","",IFERROR(VLOOKUP(L184,'Listas'!$A$2:$B$4,2,FALSE),0))</f>
        <v/>
      </c>
      <c r="N184" s="7">
        <f>IF(A184="","",IF(K184="Concluída",1,0))</f>
        <v/>
      </c>
      <c r="O184" s="8">
        <f>IF(A184="","",IF(K184="Pendente","Pendente",IF(AND(K184="Concluída",H184&gt;G184),"Sim","Não")))</f>
        <v/>
      </c>
      <c r="P184" s="4" t="n"/>
    </row>
    <row r="185">
      <c r="A185" s="2" t="n"/>
      <c r="B185" s="32" t="n"/>
      <c r="C185" s="2" t="n"/>
      <c r="D185" s="2" t="n"/>
      <c r="E185" s="2" t="n"/>
      <c r="F185" s="4" t="n"/>
      <c r="G185" s="33" t="n"/>
      <c r="H185" s="33" t="n"/>
      <c r="I185" s="6" t="n"/>
      <c r="J185" s="6" t="n"/>
      <c r="K185" s="2" t="n"/>
      <c r="L185" s="2" t="n"/>
      <c r="M185" s="9">
        <f>IF(A185="","",IFERROR(VLOOKUP(L185,'Listas'!$A$2:$B$4,2,FALSE),0))</f>
        <v/>
      </c>
      <c r="N185" s="9">
        <f>IF(A185="","",IF(K185="Concluída",1,0))</f>
        <v/>
      </c>
      <c r="O185" s="10">
        <f>IF(A185="","",IF(K185="Pendente","Pendente",IF(AND(K185="Concluída",H185&gt;G185),"Sim","Não")))</f>
        <v/>
      </c>
      <c r="P185" s="4" t="n"/>
    </row>
    <row r="186">
      <c r="A186" s="2" t="n"/>
      <c r="B186" s="32" t="n"/>
      <c r="C186" s="2" t="n"/>
      <c r="D186" s="2" t="n"/>
      <c r="E186" s="2" t="n"/>
      <c r="F186" s="4" t="n"/>
      <c r="G186" s="33" t="n"/>
      <c r="H186" s="33" t="n"/>
      <c r="I186" s="6" t="n"/>
      <c r="J186" s="6" t="n"/>
      <c r="K186" s="2" t="n"/>
      <c r="L186" s="2" t="n"/>
      <c r="M186" s="7">
        <f>IF(A186="","",IFERROR(VLOOKUP(L186,'Listas'!$A$2:$B$4,2,FALSE),0))</f>
        <v/>
      </c>
      <c r="N186" s="7">
        <f>IF(A186="","",IF(K186="Concluída",1,0))</f>
        <v/>
      </c>
      <c r="O186" s="8">
        <f>IF(A186="","",IF(K186="Pendente","Pendente",IF(AND(K186="Concluída",H186&gt;G186),"Sim","Não")))</f>
        <v/>
      </c>
      <c r="P186" s="4" t="n"/>
    </row>
    <row r="187">
      <c r="A187" s="2" t="n"/>
      <c r="B187" s="32" t="n"/>
      <c r="C187" s="2" t="n"/>
      <c r="D187" s="2" t="n"/>
      <c r="E187" s="2" t="n"/>
      <c r="F187" s="4" t="n"/>
      <c r="G187" s="33" t="n"/>
      <c r="H187" s="33" t="n"/>
      <c r="I187" s="6" t="n"/>
      <c r="J187" s="6" t="n"/>
      <c r="K187" s="2" t="n"/>
      <c r="L187" s="2" t="n"/>
      <c r="M187" s="9">
        <f>IF(A187="","",IFERROR(VLOOKUP(L187,'Listas'!$A$2:$B$4,2,FALSE),0))</f>
        <v/>
      </c>
      <c r="N187" s="9">
        <f>IF(A187="","",IF(K187="Concluída",1,0))</f>
        <v/>
      </c>
      <c r="O187" s="10">
        <f>IF(A187="","",IF(K187="Pendente","Pendente",IF(AND(K187="Concluída",H187&gt;G187),"Sim","Não")))</f>
        <v/>
      </c>
      <c r="P187" s="4" t="n"/>
    </row>
    <row r="188">
      <c r="A188" s="2" t="n"/>
      <c r="B188" s="32" t="n"/>
      <c r="C188" s="2" t="n"/>
      <c r="D188" s="2" t="n"/>
      <c r="E188" s="2" t="n"/>
      <c r="F188" s="4" t="n"/>
      <c r="G188" s="33" t="n"/>
      <c r="H188" s="33" t="n"/>
      <c r="I188" s="6" t="n"/>
      <c r="J188" s="6" t="n"/>
      <c r="K188" s="2" t="n"/>
      <c r="L188" s="2" t="n"/>
      <c r="M188" s="7">
        <f>IF(A188="","",IFERROR(VLOOKUP(L188,'Listas'!$A$2:$B$4,2,FALSE),0))</f>
        <v/>
      </c>
      <c r="N188" s="7">
        <f>IF(A188="","",IF(K188="Concluída",1,0))</f>
        <v/>
      </c>
      <c r="O188" s="8">
        <f>IF(A188="","",IF(K188="Pendente","Pendente",IF(AND(K188="Concluída",H188&gt;G188),"Sim","Não")))</f>
        <v/>
      </c>
      <c r="P188" s="4" t="n"/>
    </row>
    <row r="189">
      <c r="A189" s="2" t="n"/>
      <c r="B189" s="32" t="n"/>
      <c r="C189" s="2" t="n"/>
      <c r="D189" s="2" t="n"/>
      <c r="E189" s="2" t="n"/>
      <c r="F189" s="4" t="n"/>
      <c r="G189" s="33" t="n"/>
      <c r="H189" s="33" t="n"/>
      <c r="I189" s="6" t="n"/>
      <c r="J189" s="6" t="n"/>
      <c r="K189" s="2" t="n"/>
      <c r="L189" s="2" t="n"/>
      <c r="M189" s="9">
        <f>IF(A189="","",IFERROR(VLOOKUP(L189,'Listas'!$A$2:$B$4,2,FALSE),0))</f>
        <v/>
      </c>
      <c r="N189" s="9">
        <f>IF(A189="","",IF(K189="Concluída",1,0))</f>
        <v/>
      </c>
      <c r="O189" s="10">
        <f>IF(A189="","",IF(K189="Pendente","Pendente",IF(AND(K189="Concluída",H189&gt;G189),"Sim","Não")))</f>
        <v/>
      </c>
      <c r="P189" s="4" t="n"/>
    </row>
    <row r="190">
      <c r="A190" s="2" t="n"/>
      <c r="B190" s="32" t="n"/>
      <c r="C190" s="2" t="n"/>
      <c r="D190" s="2" t="n"/>
      <c r="E190" s="2" t="n"/>
      <c r="F190" s="4" t="n"/>
      <c r="G190" s="33" t="n"/>
      <c r="H190" s="33" t="n"/>
      <c r="I190" s="6" t="n"/>
      <c r="J190" s="6" t="n"/>
      <c r="K190" s="2" t="n"/>
      <c r="L190" s="2" t="n"/>
      <c r="M190" s="7">
        <f>IF(A190="","",IFERROR(VLOOKUP(L190,'Listas'!$A$2:$B$4,2,FALSE),0))</f>
        <v/>
      </c>
      <c r="N190" s="7">
        <f>IF(A190="","",IF(K190="Concluída",1,0))</f>
        <v/>
      </c>
      <c r="O190" s="8">
        <f>IF(A190="","",IF(K190="Pendente","Pendente",IF(AND(K190="Concluída",H190&gt;G190),"Sim","Não")))</f>
        <v/>
      </c>
      <c r="P190" s="4" t="n"/>
    </row>
    <row r="191">
      <c r="A191" s="2" t="n"/>
      <c r="B191" s="32" t="n"/>
      <c r="C191" s="2" t="n"/>
      <c r="D191" s="2" t="n"/>
      <c r="E191" s="2" t="n"/>
      <c r="F191" s="4" t="n"/>
      <c r="G191" s="33" t="n"/>
      <c r="H191" s="33" t="n"/>
      <c r="I191" s="6" t="n"/>
      <c r="J191" s="6" t="n"/>
      <c r="K191" s="2" t="n"/>
      <c r="L191" s="2" t="n"/>
      <c r="M191" s="9">
        <f>IF(A191="","",IFERROR(VLOOKUP(L191,'Listas'!$A$2:$B$4,2,FALSE),0))</f>
        <v/>
      </c>
      <c r="N191" s="9">
        <f>IF(A191="","",IF(K191="Concluída",1,0))</f>
        <v/>
      </c>
      <c r="O191" s="10">
        <f>IF(A191="","",IF(K191="Pendente","Pendente",IF(AND(K191="Concluída",H191&gt;G191),"Sim","Não")))</f>
        <v/>
      </c>
      <c r="P191" s="4" t="n"/>
    </row>
    <row r="192">
      <c r="A192" s="2" t="n"/>
      <c r="B192" s="32" t="n"/>
      <c r="C192" s="2" t="n"/>
      <c r="D192" s="2" t="n"/>
      <c r="E192" s="2" t="n"/>
      <c r="F192" s="4" t="n"/>
      <c r="G192" s="33" t="n"/>
      <c r="H192" s="33" t="n"/>
      <c r="I192" s="6" t="n"/>
      <c r="J192" s="6" t="n"/>
      <c r="K192" s="2" t="n"/>
      <c r="L192" s="2" t="n"/>
      <c r="M192" s="7">
        <f>IF(A192="","",IFERROR(VLOOKUP(L192,'Listas'!$A$2:$B$4,2,FALSE),0))</f>
        <v/>
      </c>
      <c r="N192" s="7">
        <f>IF(A192="","",IF(K192="Concluída",1,0))</f>
        <v/>
      </c>
      <c r="O192" s="8">
        <f>IF(A192="","",IF(K192="Pendente","Pendente",IF(AND(K192="Concluída",H192&gt;G192),"Sim","Não")))</f>
        <v/>
      </c>
      <c r="P192" s="4" t="n"/>
    </row>
    <row r="193">
      <c r="A193" s="2" t="n"/>
      <c r="B193" s="32" t="n"/>
      <c r="C193" s="2" t="n"/>
      <c r="D193" s="2" t="n"/>
      <c r="E193" s="2" t="n"/>
      <c r="F193" s="4" t="n"/>
      <c r="G193" s="33" t="n"/>
      <c r="H193" s="33" t="n"/>
      <c r="I193" s="6" t="n"/>
      <c r="J193" s="6" t="n"/>
      <c r="K193" s="2" t="n"/>
      <c r="L193" s="2" t="n"/>
      <c r="M193" s="9">
        <f>IF(A193="","",IFERROR(VLOOKUP(L193,'Listas'!$A$2:$B$4,2,FALSE),0))</f>
        <v/>
      </c>
      <c r="N193" s="9">
        <f>IF(A193="","",IF(K193="Concluída",1,0))</f>
        <v/>
      </c>
      <c r="O193" s="10">
        <f>IF(A193="","",IF(K193="Pendente","Pendente",IF(AND(K193="Concluída",H193&gt;G193),"Sim","Não")))</f>
        <v/>
      </c>
      <c r="P193" s="4" t="n"/>
    </row>
    <row r="194">
      <c r="A194" s="2" t="n"/>
      <c r="B194" s="32" t="n"/>
      <c r="C194" s="2" t="n"/>
      <c r="D194" s="2" t="n"/>
      <c r="E194" s="2" t="n"/>
      <c r="F194" s="4" t="n"/>
      <c r="G194" s="33" t="n"/>
      <c r="H194" s="33" t="n"/>
      <c r="I194" s="6" t="n"/>
      <c r="J194" s="6" t="n"/>
      <c r="K194" s="2" t="n"/>
      <c r="L194" s="2" t="n"/>
      <c r="M194" s="7">
        <f>IF(A194="","",IFERROR(VLOOKUP(L194,'Listas'!$A$2:$B$4,2,FALSE),0))</f>
        <v/>
      </c>
      <c r="N194" s="7">
        <f>IF(A194="","",IF(K194="Concluída",1,0))</f>
        <v/>
      </c>
      <c r="O194" s="8">
        <f>IF(A194="","",IF(K194="Pendente","Pendente",IF(AND(K194="Concluída",H194&gt;G194),"Sim","Não")))</f>
        <v/>
      </c>
      <c r="P194" s="4" t="n"/>
    </row>
    <row r="195">
      <c r="A195" s="2" t="n"/>
      <c r="B195" s="32" t="n"/>
      <c r="C195" s="2" t="n"/>
      <c r="D195" s="2" t="n"/>
      <c r="E195" s="2" t="n"/>
      <c r="F195" s="4" t="n"/>
      <c r="G195" s="33" t="n"/>
      <c r="H195" s="33" t="n"/>
      <c r="I195" s="6" t="n"/>
      <c r="J195" s="6" t="n"/>
      <c r="K195" s="2" t="n"/>
      <c r="L195" s="2" t="n"/>
      <c r="M195" s="9">
        <f>IF(A195="","",IFERROR(VLOOKUP(L195,'Listas'!$A$2:$B$4,2,FALSE),0))</f>
        <v/>
      </c>
      <c r="N195" s="9">
        <f>IF(A195="","",IF(K195="Concluída",1,0))</f>
        <v/>
      </c>
      <c r="O195" s="10">
        <f>IF(A195="","",IF(K195="Pendente","Pendente",IF(AND(K195="Concluída",H195&gt;G195),"Sim","Não")))</f>
        <v/>
      </c>
      <c r="P195" s="4" t="n"/>
    </row>
    <row r="196">
      <c r="A196" s="2" t="n"/>
      <c r="B196" s="32" t="n"/>
      <c r="C196" s="2" t="n"/>
      <c r="D196" s="2" t="n"/>
      <c r="E196" s="2" t="n"/>
      <c r="F196" s="4" t="n"/>
      <c r="G196" s="33" t="n"/>
      <c r="H196" s="33" t="n"/>
      <c r="I196" s="6" t="n"/>
      <c r="J196" s="6" t="n"/>
      <c r="K196" s="2" t="n"/>
      <c r="L196" s="2" t="n"/>
      <c r="M196" s="7">
        <f>IF(A196="","",IFERROR(VLOOKUP(L196,'Listas'!$A$2:$B$4,2,FALSE),0))</f>
        <v/>
      </c>
      <c r="N196" s="7">
        <f>IF(A196="","",IF(K196="Concluída",1,0))</f>
        <v/>
      </c>
      <c r="O196" s="8">
        <f>IF(A196="","",IF(K196="Pendente","Pendente",IF(AND(K196="Concluída",H196&gt;G196),"Sim","Não")))</f>
        <v/>
      </c>
      <c r="P196" s="4" t="n"/>
    </row>
    <row r="197">
      <c r="A197" s="2" t="n"/>
      <c r="B197" s="32" t="n"/>
      <c r="C197" s="2" t="n"/>
      <c r="D197" s="2" t="n"/>
      <c r="E197" s="2" t="n"/>
      <c r="F197" s="4" t="n"/>
      <c r="G197" s="33" t="n"/>
      <c r="H197" s="33" t="n"/>
      <c r="I197" s="6" t="n"/>
      <c r="J197" s="6" t="n"/>
      <c r="K197" s="2" t="n"/>
      <c r="L197" s="2" t="n"/>
      <c r="M197" s="9">
        <f>IF(A197="","",IFERROR(VLOOKUP(L197,'Listas'!$A$2:$B$4,2,FALSE),0))</f>
        <v/>
      </c>
      <c r="N197" s="9">
        <f>IF(A197="","",IF(K197="Concluída",1,0))</f>
        <v/>
      </c>
      <c r="O197" s="10">
        <f>IF(A197="","",IF(K197="Pendente","Pendente",IF(AND(K197="Concluída",H197&gt;G197),"Sim","Não")))</f>
        <v/>
      </c>
      <c r="P197" s="4" t="n"/>
    </row>
    <row r="198">
      <c r="A198" s="2" t="n"/>
      <c r="B198" s="32" t="n"/>
      <c r="C198" s="2" t="n"/>
      <c r="D198" s="2" t="n"/>
      <c r="E198" s="2" t="n"/>
      <c r="F198" s="4" t="n"/>
      <c r="G198" s="33" t="n"/>
      <c r="H198" s="33" t="n"/>
      <c r="I198" s="6" t="n"/>
      <c r="J198" s="6" t="n"/>
      <c r="K198" s="2" t="n"/>
      <c r="L198" s="2" t="n"/>
      <c r="M198" s="7">
        <f>IF(A198="","",IFERROR(VLOOKUP(L198,'Listas'!$A$2:$B$4,2,FALSE),0))</f>
        <v/>
      </c>
      <c r="N198" s="7">
        <f>IF(A198="","",IF(K198="Concluída",1,0))</f>
        <v/>
      </c>
      <c r="O198" s="8">
        <f>IF(A198="","",IF(K198="Pendente","Pendente",IF(AND(K198="Concluída",H198&gt;G198),"Sim","Não")))</f>
        <v/>
      </c>
      <c r="P198" s="4" t="n"/>
    </row>
    <row r="199">
      <c r="A199" s="2" t="n"/>
      <c r="B199" s="32" t="n"/>
      <c r="C199" s="2" t="n"/>
      <c r="D199" s="2" t="n"/>
      <c r="E199" s="2" t="n"/>
      <c r="F199" s="4" t="n"/>
      <c r="G199" s="33" t="n"/>
      <c r="H199" s="33" t="n"/>
      <c r="I199" s="6" t="n"/>
      <c r="J199" s="6" t="n"/>
      <c r="K199" s="2" t="n"/>
      <c r="L199" s="2" t="n"/>
      <c r="M199" s="9">
        <f>IF(A199="","",IFERROR(VLOOKUP(L199,'Listas'!$A$2:$B$4,2,FALSE),0))</f>
        <v/>
      </c>
      <c r="N199" s="9">
        <f>IF(A199="","",IF(K199="Concluída",1,0))</f>
        <v/>
      </c>
      <c r="O199" s="10">
        <f>IF(A199="","",IF(K199="Pendente","Pendente",IF(AND(K199="Concluída",H199&gt;G199),"Sim","Não")))</f>
        <v/>
      </c>
      <c r="P199" s="4" t="n"/>
    </row>
    <row r="200">
      <c r="A200" s="2" t="n"/>
      <c r="B200" s="32" t="n"/>
      <c r="C200" s="2" t="n"/>
      <c r="D200" s="2" t="n"/>
      <c r="E200" s="2" t="n"/>
      <c r="F200" s="4" t="n"/>
      <c r="G200" s="33" t="n"/>
      <c r="H200" s="33" t="n"/>
      <c r="I200" s="6" t="n"/>
      <c r="J200" s="6" t="n"/>
      <c r="K200" s="2" t="n"/>
      <c r="L200" s="2" t="n"/>
      <c r="M200" s="7">
        <f>IF(A200="","",IFERROR(VLOOKUP(L200,'Listas'!$A$2:$B$4,2,FALSE),0))</f>
        <v/>
      </c>
      <c r="N200" s="7">
        <f>IF(A200="","",IF(K200="Concluída",1,0))</f>
        <v/>
      </c>
      <c r="O200" s="8">
        <f>IF(A200="","",IF(K200="Pendente","Pendente",IF(AND(K200="Concluída",H200&gt;G200),"Sim","Não")))</f>
        <v/>
      </c>
      <c r="P200" s="4" t="n"/>
    </row>
    <row r="201">
      <c r="A201" s="2" t="n"/>
      <c r="B201" s="32" t="n"/>
      <c r="C201" s="2" t="n"/>
      <c r="D201" s="2" t="n"/>
      <c r="E201" s="2" t="n"/>
      <c r="F201" s="4" t="n"/>
      <c r="G201" s="33" t="n"/>
      <c r="H201" s="33" t="n"/>
      <c r="I201" s="6" t="n"/>
      <c r="J201" s="6" t="n"/>
      <c r="K201" s="2" t="n"/>
      <c r="L201" s="2" t="n"/>
      <c r="M201" s="9">
        <f>IF(A201="","",IFERROR(VLOOKUP(L201,'Listas'!$A$2:$B$4,2,FALSE),0))</f>
        <v/>
      </c>
      <c r="N201" s="9">
        <f>IF(A201="","",IF(K201="Concluída",1,0))</f>
        <v/>
      </c>
      <c r="O201" s="10">
        <f>IF(A201="","",IF(K201="Pendente","Pendente",IF(AND(K201="Concluída",H201&gt;G201),"Sim","Não")))</f>
        <v/>
      </c>
      <c r="P201" s="4" t="n"/>
    </row>
    <row r="202">
      <c r="A202" s="2" t="n"/>
      <c r="B202" s="32" t="n"/>
      <c r="C202" s="2" t="n"/>
      <c r="D202" s="2" t="n"/>
      <c r="E202" s="2" t="n"/>
      <c r="F202" s="4" t="n"/>
      <c r="G202" s="33" t="n"/>
      <c r="H202" s="33" t="n"/>
      <c r="I202" s="6" t="n"/>
      <c r="J202" s="6" t="n"/>
      <c r="K202" s="2" t="n"/>
      <c r="L202" s="2" t="n"/>
      <c r="M202" s="7">
        <f>IF(A202="","",IFERROR(VLOOKUP(L202,'Listas'!$A$2:$B$4,2,FALSE),0))</f>
        <v/>
      </c>
      <c r="N202" s="7">
        <f>IF(A202="","",IF(K202="Concluída",1,0))</f>
        <v/>
      </c>
      <c r="O202" s="8">
        <f>IF(A202="","",IF(K202="Pendente","Pendente",IF(AND(K202="Concluída",H202&gt;G202),"Sim","Não")))</f>
        <v/>
      </c>
      <c r="P202" s="4" t="n"/>
    </row>
    <row r="203">
      <c r="A203" s="2" t="n"/>
      <c r="B203" s="32" t="n"/>
      <c r="C203" s="2" t="n"/>
      <c r="D203" s="2" t="n"/>
      <c r="E203" s="2" t="n"/>
      <c r="F203" s="4" t="n"/>
      <c r="G203" s="33" t="n"/>
      <c r="H203" s="33" t="n"/>
      <c r="I203" s="6" t="n"/>
      <c r="J203" s="6" t="n"/>
      <c r="K203" s="2" t="n"/>
      <c r="L203" s="2" t="n"/>
      <c r="M203" s="9">
        <f>IF(A203="","",IFERROR(VLOOKUP(L203,'Listas'!$A$2:$B$4,2,FALSE),0))</f>
        <v/>
      </c>
      <c r="N203" s="9">
        <f>IF(A203="","",IF(K203="Concluída",1,0))</f>
        <v/>
      </c>
      <c r="O203" s="10">
        <f>IF(A203="","",IF(K203="Pendente","Pendente",IF(AND(K203="Concluída",H203&gt;G203),"Sim","Não")))</f>
        <v/>
      </c>
      <c r="P203" s="4" t="n"/>
    </row>
    <row r="204">
      <c r="A204" s="2" t="n"/>
      <c r="B204" s="32" t="n"/>
      <c r="C204" s="2" t="n"/>
      <c r="D204" s="2" t="n"/>
      <c r="E204" s="2" t="n"/>
      <c r="F204" s="4" t="n"/>
      <c r="G204" s="33" t="n"/>
      <c r="H204" s="33" t="n"/>
      <c r="I204" s="6" t="n"/>
      <c r="J204" s="6" t="n"/>
      <c r="K204" s="2" t="n"/>
      <c r="L204" s="2" t="n"/>
      <c r="M204" s="7">
        <f>IF(A204="","",IFERROR(VLOOKUP(L204,'Listas'!$A$2:$B$4,2,FALSE),0))</f>
        <v/>
      </c>
      <c r="N204" s="7">
        <f>IF(A204="","",IF(K204="Concluída",1,0))</f>
        <v/>
      </c>
      <c r="O204" s="8">
        <f>IF(A204="","",IF(K204="Pendente","Pendente",IF(AND(K204="Concluída",H204&gt;G204),"Sim","Não")))</f>
        <v/>
      </c>
      <c r="P204" s="4" t="n"/>
    </row>
    <row r="205">
      <c r="A205" s="2" t="n"/>
      <c r="B205" s="32" t="n"/>
      <c r="C205" s="2" t="n"/>
      <c r="D205" s="2" t="n"/>
      <c r="E205" s="2" t="n"/>
      <c r="F205" s="4" t="n"/>
      <c r="G205" s="33" t="n"/>
      <c r="H205" s="33" t="n"/>
      <c r="I205" s="6" t="n"/>
      <c r="J205" s="6" t="n"/>
      <c r="K205" s="2" t="n"/>
      <c r="L205" s="2" t="n"/>
      <c r="M205" s="9">
        <f>IF(A205="","",IFERROR(VLOOKUP(L205,'Listas'!$A$2:$B$4,2,FALSE),0))</f>
        <v/>
      </c>
      <c r="N205" s="9">
        <f>IF(A205="","",IF(K205="Concluída",1,0))</f>
        <v/>
      </c>
      <c r="O205" s="10">
        <f>IF(A205="","",IF(K205="Pendente","Pendente",IF(AND(K205="Concluída",H205&gt;G205),"Sim","Não")))</f>
        <v/>
      </c>
      <c r="P205" s="4" t="n"/>
    </row>
    <row r="206">
      <c r="A206" s="2" t="n"/>
      <c r="B206" s="32" t="n"/>
      <c r="C206" s="2" t="n"/>
      <c r="D206" s="2" t="n"/>
      <c r="E206" s="2" t="n"/>
      <c r="F206" s="4" t="n"/>
      <c r="G206" s="33" t="n"/>
      <c r="H206" s="33" t="n"/>
      <c r="I206" s="6" t="n"/>
      <c r="J206" s="6" t="n"/>
      <c r="K206" s="2" t="n"/>
      <c r="L206" s="2" t="n"/>
      <c r="M206" s="7">
        <f>IF(A206="","",IFERROR(VLOOKUP(L206,'Listas'!$A$2:$B$4,2,FALSE),0))</f>
        <v/>
      </c>
      <c r="N206" s="7">
        <f>IF(A206="","",IF(K206="Concluída",1,0))</f>
        <v/>
      </c>
      <c r="O206" s="8">
        <f>IF(A206="","",IF(K206="Pendente","Pendente",IF(AND(K206="Concluída",H206&gt;G206),"Sim","Não")))</f>
        <v/>
      </c>
      <c r="P206" s="4" t="n"/>
    </row>
    <row r="207">
      <c r="A207" s="2" t="n"/>
      <c r="B207" s="32" t="n"/>
      <c r="C207" s="2" t="n"/>
      <c r="D207" s="2" t="n"/>
      <c r="E207" s="2" t="n"/>
      <c r="F207" s="4" t="n"/>
      <c r="G207" s="33" t="n"/>
      <c r="H207" s="33" t="n"/>
      <c r="I207" s="6" t="n"/>
      <c r="J207" s="6" t="n"/>
      <c r="K207" s="2" t="n"/>
      <c r="L207" s="2" t="n"/>
      <c r="M207" s="9">
        <f>IF(A207="","",IFERROR(VLOOKUP(L207,'Listas'!$A$2:$B$4,2,FALSE),0))</f>
        <v/>
      </c>
      <c r="N207" s="9">
        <f>IF(A207="","",IF(K207="Concluída",1,0))</f>
        <v/>
      </c>
      <c r="O207" s="10">
        <f>IF(A207="","",IF(K207="Pendente","Pendente",IF(AND(K207="Concluída",H207&gt;G207),"Sim","Não")))</f>
        <v/>
      </c>
      <c r="P207" s="4" t="n"/>
    </row>
    <row r="208">
      <c r="A208" s="2" t="n"/>
      <c r="B208" s="32" t="n"/>
      <c r="C208" s="2" t="n"/>
      <c r="D208" s="2" t="n"/>
      <c r="E208" s="2" t="n"/>
      <c r="F208" s="4" t="n"/>
      <c r="G208" s="33" t="n"/>
      <c r="H208" s="33" t="n"/>
      <c r="I208" s="6" t="n"/>
      <c r="J208" s="6" t="n"/>
      <c r="K208" s="2" t="n"/>
      <c r="L208" s="2" t="n"/>
      <c r="M208" s="7">
        <f>IF(A208="","",IFERROR(VLOOKUP(L208,'Listas'!$A$2:$B$4,2,FALSE),0))</f>
        <v/>
      </c>
      <c r="N208" s="7">
        <f>IF(A208="","",IF(K208="Concluída",1,0))</f>
        <v/>
      </c>
      <c r="O208" s="8">
        <f>IF(A208="","",IF(K208="Pendente","Pendente",IF(AND(K208="Concluída",H208&gt;G208),"Sim","Não")))</f>
        <v/>
      </c>
      <c r="P208" s="4" t="n"/>
    </row>
    <row r="209">
      <c r="A209" s="2" t="n"/>
      <c r="B209" s="32" t="n"/>
      <c r="C209" s="2" t="n"/>
      <c r="D209" s="2" t="n"/>
      <c r="E209" s="2" t="n"/>
      <c r="F209" s="4" t="n"/>
      <c r="G209" s="33" t="n"/>
      <c r="H209" s="33" t="n"/>
      <c r="I209" s="6" t="n"/>
      <c r="J209" s="6" t="n"/>
      <c r="K209" s="2" t="n"/>
      <c r="L209" s="2" t="n"/>
      <c r="M209" s="9">
        <f>IF(A209="","",IFERROR(VLOOKUP(L209,'Listas'!$A$2:$B$4,2,FALSE),0))</f>
        <v/>
      </c>
      <c r="N209" s="9">
        <f>IF(A209="","",IF(K209="Concluída",1,0))</f>
        <v/>
      </c>
      <c r="O209" s="10">
        <f>IF(A209="","",IF(K209="Pendente","Pendente",IF(AND(K209="Concluída",H209&gt;G209),"Sim","Não")))</f>
        <v/>
      </c>
      <c r="P209" s="4" t="n"/>
    </row>
    <row r="210">
      <c r="A210" s="2" t="n"/>
      <c r="B210" s="32" t="n"/>
      <c r="C210" s="2" t="n"/>
      <c r="D210" s="2" t="n"/>
      <c r="E210" s="2" t="n"/>
      <c r="F210" s="4" t="n"/>
      <c r="G210" s="33" t="n"/>
      <c r="H210" s="33" t="n"/>
      <c r="I210" s="6" t="n"/>
      <c r="J210" s="6" t="n"/>
      <c r="K210" s="2" t="n"/>
      <c r="L210" s="2" t="n"/>
      <c r="M210" s="7">
        <f>IF(A210="","",IFERROR(VLOOKUP(L210,'Listas'!$A$2:$B$4,2,FALSE),0))</f>
        <v/>
      </c>
      <c r="N210" s="7">
        <f>IF(A210="","",IF(K210="Concluída",1,0))</f>
        <v/>
      </c>
      <c r="O210" s="8">
        <f>IF(A210="","",IF(K210="Pendente","Pendente",IF(AND(K210="Concluída",H210&gt;G210),"Sim","Não")))</f>
        <v/>
      </c>
      <c r="P210" s="4" t="n"/>
    </row>
    <row r="211">
      <c r="A211" s="2" t="n"/>
      <c r="B211" s="32" t="n"/>
      <c r="C211" s="2" t="n"/>
      <c r="D211" s="2" t="n"/>
      <c r="E211" s="2" t="n"/>
      <c r="F211" s="4" t="n"/>
      <c r="G211" s="33" t="n"/>
      <c r="H211" s="33" t="n"/>
      <c r="I211" s="6" t="n"/>
      <c r="J211" s="6" t="n"/>
      <c r="K211" s="2" t="n"/>
      <c r="L211" s="2" t="n"/>
      <c r="M211" s="9">
        <f>IF(A211="","",IFERROR(VLOOKUP(L211,'Listas'!$A$2:$B$4,2,FALSE),0))</f>
        <v/>
      </c>
      <c r="N211" s="9">
        <f>IF(A211="","",IF(K211="Concluída",1,0))</f>
        <v/>
      </c>
      <c r="O211" s="10">
        <f>IF(A211="","",IF(K211="Pendente","Pendente",IF(AND(K211="Concluída",H211&gt;G211),"Sim","Não")))</f>
        <v/>
      </c>
      <c r="P211" s="4" t="n"/>
    </row>
    <row r="212">
      <c r="A212" s="2" t="n"/>
      <c r="B212" s="32" t="n"/>
      <c r="C212" s="2" t="n"/>
      <c r="D212" s="2" t="n"/>
      <c r="E212" s="2" t="n"/>
      <c r="F212" s="4" t="n"/>
      <c r="G212" s="33" t="n"/>
      <c r="H212" s="33" t="n"/>
      <c r="I212" s="6" t="n"/>
      <c r="J212" s="6" t="n"/>
      <c r="K212" s="2" t="n"/>
      <c r="L212" s="2" t="n"/>
      <c r="M212" s="7">
        <f>IF(A212="","",IFERROR(VLOOKUP(L212,'Listas'!$A$2:$B$4,2,FALSE),0))</f>
        <v/>
      </c>
      <c r="N212" s="7">
        <f>IF(A212="","",IF(K212="Concluída",1,0))</f>
        <v/>
      </c>
      <c r="O212" s="8">
        <f>IF(A212="","",IF(K212="Pendente","Pendente",IF(AND(K212="Concluída",H212&gt;G212),"Sim","Não")))</f>
        <v/>
      </c>
      <c r="P212" s="4" t="n"/>
    </row>
    <row r="213">
      <c r="A213" s="2" t="n"/>
      <c r="B213" s="32" t="n"/>
      <c r="C213" s="2" t="n"/>
      <c r="D213" s="2" t="n"/>
      <c r="E213" s="2" t="n"/>
      <c r="F213" s="4" t="n"/>
      <c r="G213" s="33" t="n"/>
      <c r="H213" s="33" t="n"/>
      <c r="I213" s="6" t="n"/>
      <c r="J213" s="6" t="n"/>
      <c r="K213" s="2" t="n"/>
      <c r="L213" s="2" t="n"/>
      <c r="M213" s="9">
        <f>IF(A213="","",IFERROR(VLOOKUP(L213,'Listas'!$A$2:$B$4,2,FALSE),0))</f>
        <v/>
      </c>
      <c r="N213" s="9">
        <f>IF(A213="","",IF(K213="Concluída",1,0))</f>
        <v/>
      </c>
      <c r="O213" s="10">
        <f>IF(A213="","",IF(K213="Pendente","Pendente",IF(AND(K213="Concluída",H213&gt;G213),"Sim","Não")))</f>
        <v/>
      </c>
      <c r="P213" s="4" t="n"/>
    </row>
    <row r="214">
      <c r="A214" s="2" t="n"/>
      <c r="B214" s="32" t="n"/>
      <c r="C214" s="2" t="n"/>
      <c r="D214" s="2" t="n"/>
      <c r="E214" s="2" t="n"/>
      <c r="F214" s="4" t="n"/>
      <c r="G214" s="33" t="n"/>
      <c r="H214" s="33" t="n"/>
      <c r="I214" s="6" t="n"/>
      <c r="J214" s="6" t="n"/>
      <c r="K214" s="2" t="n"/>
      <c r="L214" s="2" t="n"/>
      <c r="M214" s="7">
        <f>IF(A214="","",IFERROR(VLOOKUP(L214,'Listas'!$A$2:$B$4,2,FALSE),0))</f>
        <v/>
      </c>
      <c r="N214" s="7">
        <f>IF(A214="","",IF(K214="Concluída",1,0))</f>
        <v/>
      </c>
      <c r="O214" s="8">
        <f>IF(A214="","",IF(K214="Pendente","Pendente",IF(AND(K214="Concluída",H214&gt;G214),"Sim","Não")))</f>
        <v/>
      </c>
      <c r="P214" s="4" t="n"/>
    </row>
    <row r="215">
      <c r="A215" s="2" t="n"/>
      <c r="B215" s="32" t="n"/>
      <c r="C215" s="2" t="n"/>
      <c r="D215" s="2" t="n"/>
      <c r="E215" s="2" t="n"/>
      <c r="F215" s="4" t="n"/>
      <c r="G215" s="33" t="n"/>
      <c r="H215" s="33" t="n"/>
      <c r="I215" s="6" t="n"/>
      <c r="J215" s="6" t="n"/>
      <c r="K215" s="2" t="n"/>
      <c r="L215" s="2" t="n"/>
      <c r="M215" s="9">
        <f>IF(A215="","",IFERROR(VLOOKUP(L215,'Listas'!$A$2:$B$4,2,FALSE),0))</f>
        <v/>
      </c>
      <c r="N215" s="9">
        <f>IF(A215="","",IF(K215="Concluída",1,0))</f>
        <v/>
      </c>
      <c r="O215" s="10">
        <f>IF(A215="","",IF(K215="Pendente","Pendente",IF(AND(K215="Concluída",H215&gt;G215),"Sim","Não")))</f>
        <v/>
      </c>
      <c r="P215" s="4" t="n"/>
    </row>
    <row r="216">
      <c r="A216" s="2" t="n"/>
      <c r="B216" s="32" t="n"/>
      <c r="C216" s="2" t="n"/>
      <c r="D216" s="2" t="n"/>
      <c r="E216" s="2" t="n"/>
      <c r="F216" s="4" t="n"/>
      <c r="G216" s="33" t="n"/>
      <c r="H216" s="33" t="n"/>
      <c r="I216" s="6" t="n"/>
      <c r="J216" s="6" t="n"/>
      <c r="K216" s="2" t="n"/>
      <c r="L216" s="2" t="n"/>
      <c r="M216" s="7">
        <f>IF(A216="","",IFERROR(VLOOKUP(L216,'Listas'!$A$2:$B$4,2,FALSE),0))</f>
        <v/>
      </c>
      <c r="N216" s="7">
        <f>IF(A216="","",IF(K216="Concluída",1,0))</f>
        <v/>
      </c>
      <c r="O216" s="8">
        <f>IF(A216="","",IF(K216="Pendente","Pendente",IF(AND(K216="Concluída",H216&gt;G216),"Sim","Não")))</f>
        <v/>
      </c>
      <c r="P216" s="4" t="n"/>
    </row>
    <row r="217">
      <c r="A217" s="2" t="n"/>
      <c r="B217" s="32" t="n"/>
      <c r="C217" s="2" t="n"/>
      <c r="D217" s="2" t="n"/>
      <c r="E217" s="2" t="n"/>
      <c r="F217" s="4" t="n"/>
      <c r="G217" s="33" t="n"/>
      <c r="H217" s="33" t="n"/>
      <c r="I217" s="6" t="n"/>
      <c r="J217" s="6" t="n"/>
      <c r="K217" s="2" t="n"/>
      <c r="L217" s="2" t="n"/>
      <c r="M217" s="9">
        <f>IF(A217="","",IFERROR(VLOOKUP(L217,'Listas'!$A$2:$B$4,2,FALSE),0))</f>
        <v/>
      </c>
      <c r="N217" s="9">
        <f>IF(A217="","",IF(K217="Concluída",1,0))</f>
        <v/>
      </c>
      <c r="O217" s="10">
        <f>IF(A217="","",IF(K217="Pendente","Pendente",IF(AND(K217="Concluída",H217&gt;G217),"Sim","Não")))</f>
        <v/>
      </c>
      <c r="P217" s="4" t="n"/>
    </row>
    <row r="218">
      <c r="A218" s="2" t="n"/>
      <c r="B218" s="32" t="n"/>
      <c r="C218" s="2" t="n"/>
      <c r="D218" s="2" t="n"/>
      <c r="E218" s="2" t="n"/>
      <c r="F218" s="4" t="n"/>
      <c r="G218" s="33" t="n"/>
      <c r="H218" s="33" t="n"/>
      <c r="I218" s="6" t="n"/>
      <c r="J218" s="6" t="n"/>
      <c r="K218" s="2" t="n"/>
      <c r="L218" s="2" t="n"/>
      <c r="M218" s="7">
        <f>IF(A218="","",IFERROR(VLOOKUP(L218,'Listas'!$A$2:$B$4,2,FALSE),0))</f>
        <v/>
      </c>
      <c r="N218" s="7">
        <f>IF(A218="","",IF(K218="Concluída",1,0))</f>
        <v/>
      </c>
      <c r="O218" s="8">
        <f>IF(A218="","",IF(K218="Pendente","Pendente",IF(AND(K218="Concluída",H218&gt;G218),"Sim","Não")))</f>
        <v/>
      </c>
      <c r="P218" s="4" t="n"/>
    </row>
    <row r="219">
      <c r="A219" s="2" t="n"/>
      <c r="B219" s="32" t="n"/>
      <c r="C219" s="2" t="n"/>
      <c r="D219" s="2" t="n"/>
      <c r="E219" s="2" t="n"/>
      <c r="F219" s="4" t="n"/>
      <c r="G219" s="33" t="n"/>
      <c r="H219" s="33" t="n"/>
      <c r="I219" s="6" t="n"/>
      <c r="J219" s="6" t="n"/>
      <c r="K219" s="2" t="n"/>
      <c r="L219" s="2" t="n"/>
      <c r="M219" s="9">
        <f>IF(A219="","",IFERROR(VLOOKUP(L219,'Listas'!$A$2:$B$4,2,FALSE),0))</f>
        <v/>
      </c>
      <c r="N219" s="9">
        <f>IF(A219="","",IF(K219="Concluída",1,0))</f>
        <v/>
      </c>
      <c r="O219" s="10">
        <f>IF(A219="","",IF(K219="Pendente","Pendente",IF(AND(K219="Concluída",H219&gt;G219),"Sim","Não")))</f>
        <v/>
      </c>
      <c r="P219" s="4" t="n"/>
    </row>
    <row r="220">
      <c r="A220" s="2" t="n"/>
      <c r="B220" s="32" t="n"/>
      <c r="C220" s="2" t="n"/>
      <c r="D220" s="2" t="n"/>
      <c r="E220" s="2" t="n"/>
      <c r="F220" s="4" t="n"/>
      <c r="G220" s="33" t="n"/>
      <c r="H220" s="33" t="n"/>
      <c r="I220" s="6" t="n"/>
      <c r="J220" s="6" t="n"/>
      <c r="K220" s="2" t="n"/>
      <c r="L220" s="2" t="n"/>
      <c r="M220" s="7">
        <f>IF(A220="","",IFERROR(VLOOKUP(L220,'Listas'!$A$2:$B$4,2,FALSE),0))</f>
        <v/>
      </c>
      <c r="N220" s="7">
        <f>IF(A220="","",IF(K220="Concluída",1,0))</f>
        <v/>
      </c>
      <c r="O220" s="8">
        <f>IF(A220="","",IF(K220="Pendente","Pendente",IF(AND(K220="Concluída",H220&gt;G220),"Sim","Não")))</f>
        <v/>
      </c>
      <c r="P220" s="4" t="n"/>
    </row>
    <row r="221">
      <c r="A221" s="2" t="n"/>
      <c r="B221" s="32" t="n"/>
      <c r="C221" s="2" t="n"/>
      <c r="D221" s="2" t="n"/>
      <c r="E221" s="2" t="n"/>
      <c r="F221" s="4" t="n"/>
      <c r="G221" s="33" t="n"/>
      <c r="H221" s="33" t="n"/>
      <c r="I221" s="6" t="n"/>
      <c r="J221" s="6" t="n"/>
      <c r="K221" s="2" t="n"/>
      <c r="L221" s="2" t="n"/>
      <c r="M221" s="9">
        <f>IF(A221="","",IFERROR(VLOOKUP(L221,'Listas'!$A$2:$B$4,2,FALSE),0))</f>
        <v/>
      </c>
      <c r="N221" s="9">
        <f>IF(A221="","",IF(K221="Concluída",1,0))</f>
        <v/>
      </c>
      <c r="O221" s="10">
        <f>IF(A221="","",IF(K221="Pendente","Pendente",IF(AND(K221="Concluída",H221&gt;G221),"Sim","Não")))</f>
        <v/>
      </c>
      <c r="P221" s="4" t="n"/>
    </row>
    <row r="222">
      <c r="A222" s="2" t="n"/>
      <c r="B222" s="32" t="n"/>
      <c r="C222" s="2" t="n"/>
      <c r="D222" s="2" t="n"/>
      <c r="E222" s="2" t="n"/>
      <c r="F222" s="4" t="n"/>
      <c r="G222" s="33" t="n"/>
      <c r="H222" s="33" t="n"/>
      <c r="I222" s="6" t="n"/>
      <c r="J222" s="6" t="n"/>
      <c r="K222" s="2" t="n"/>
      <c r="L222" s="2" t="n"/>
      <c r="M222" s="7">
        <f>IF(A222="","",IFERROR(VLOOKUP(L222,'Listas'!$A$2:$B$4,2,FALSE),0))</f>
        <v/>
      </c>
      <c r="N222" s="7">
        <f>IF(A222="","",IF(K222="Concluída",1,0))</f>
        <v/>
      </c>
      <c r="O222" s="8">
        <f>IF(A222="","",IF(K222="Pendente","Pendente",IF(AND(K222="Concluída",H222&gt;G222),"Sim","Não")))</f>
        <v/>
      </c>
      <c r="P222" s="4" t="n"/>
    </row>
    <row r="223">
      <c r="A223" s="2" t="n"/>
      <c r="B223" s="32" t="n"/>
      <c r="C223" s="2" t="n"/>
      <c r="D223" s="2" t="n"/>
      <c r="E223" s="2" t="n"/>
      <c r="F223" s="4" t="n"/>
      <c r="G223" s="33" t="n"/>
      <c r="H223" s="33" t="n"/>
      <c r="I223" s="6" t="n"/>
      <c r="J223" s="6" t="n"/>
      <c r="K223" s="2" t="n"/>
      <c r="L223" s="2" t="n"/>
      <c r="M223" s="9">
        <f>IF(A223="","",IFERROR(VLOOKUP(L223,'Listas'!$A$2:$B$4,2,FALSE),0))</f>
        <v/>
      </c>
      <c r="N223" s="9">
        <f>IF(A223="","",IF(K223="Concluída",1,0))</f>
        <v/>
      </c>
      <c r="O223" s="10">
        <f>IF(A223="","",IF(K223="Pendente","Pendente",IF(AND(K223="Concluída",H223&gt;G223),"Sim","Não")))</f>
        <v/>
      </c>
      <c r="P223" s="4" t="n"/>
    </row>
    <row r="224">
      <c r="A224" s="2" t="n"/>
      <c r="B224" s="32" t="n"/>
      <c r="C224" s="2" t="n"/>
      <c r="D224" s="2" t="n"/>
      <c r="E224" s="2" t="n"/>
      <c r="F224" s="4" t="n"/>
      <c r="G224" s="33" t="n"/>
      <c r="H224" s="33" t="n"/>
      <c r="I224" s="6" t="n"/>
      <c r="J224" s="6" t="n"/>
      <c r="K224" s="2" t="n"/>
      <c r="L224" s="2" t="n"/>
      <c r="M224" s="7">
        <f>IF(A224="","",IFERROR(VLOOKUP(L224,'Listas'!$A$2:$B$4,2,FALSE),0))</f>
        <v/>
      </c>
      <c r="N224" s="7">
        <f>IF(A224="","",IF(K224="Concluída",1,0))</f>
        <v/>
      </c>
      <c r="O224" s="8">
        <f>IF(A224="","",IF(K224="Pendente","Pendente",IF(AND(K224="Concluída",H224&gt;G224),"Sim","Não")))</f>
        <v/>
      </c>
      <c r="P224" s="4" t="n"/>
    </row>
    <row r="225">
      <c r="A225" s="2" t="n"/>
      <c r="B225" s="32" t="n"/>
      <c r="C225" s="2" t="n"/>
      <c r="D225" s="2" t="n"/>
      <c r="E225" s="2" t="n"/>
      <c r="F225" s="4" t="n"/>
      <c r="G225" s="33" t="n"/>
      <c r="H225" s="33" t="n"/>
      <c r="I225" s="6" t="n"/>
      <c r="J225" s="6" t="n"/>
      <c r="K225" s="2" t="n"/>
      <c r="L225" s="2" t="n"/>
      <c r="M225" s="9">
        <f>IF(A225="","",IFERROR(VLOOKUP(L225,'Listas'!$A$2:$B$4,2,FALSE),0))</f>
        <v/>
      </c>
      <c r="N225" s="9">
        <f>IF(A225="","",IF(K225="Concluída",1,0))</f>
        <v/>
      </c>
      <c r="O225" s="10">
        <f>IF(A225="","",IF(K225="Pendente","Pendente",IF(AND(K225="Concluída",H225&gt;G225),"Sim","Não")))</f>
        <v/>
      </c>
      <c r="P225" s="4" t="n"/>
    </row>
    <row r="226">
      <c r="A226" s="2" t="n"/>
      <c r="B226" s="32" t="n"/>
      <c r="C226" s="2" t="n"/>
      <c r="D226" s="2" t="n"/>
      <c r="E226" s="2" t="n"/>
      <c r="F226" s="4" t="n"/>
      <c r="G226" s="33" t="n"/>
      <c r="H226" s="33" t="n"/>
      <c r="I226" s="6" t="n"/>
      <c r="J226" s="6" t="n"/>
      <c r="K226" s="2" t="n"/>
      <c r="L226" s="2" t="n"/>
      <c r="M226" s="7">
        <f>IF(A226="","",IFERROR(VLOOKUP(L226,'Listas'!$A$2:$B$4,2,FALSE),0))</f>
        <v/>
      </c>
      <c r="N226" s="7">
        <f>IF(A226="","",IF(K226="Concluída",1,0))</f>
        <v/>
      </c>
      <c r="O226" s="8">
        <f>IF(A226="","",IF(K226="Pendente","Pendente",IF(AND(K226="Concluída",H226&gt;G226),"Sim","Não")))</f>
        <v/>
      </c>
      <c r="P226" s="4" t="n"/>
    </row>
    <row r="227">
      <c r="A227" s="2" t="n"/>
      <c r="B227" s="32" t="n"/>
      <c r="C227" s="2" t="n"/>
      <c r="D227" s="2" t="n"/>
      <c r="E227" s="2" t="n"/>
      <c r="F227" s="4" t="n"/>
      <c r="G227" s="33" t="n"/>
      <c r="H227" s="33" t="n"/>
      <c r="I227" s="6" t="n"/>
      <c r="J227" s="6" t="n"/>
      <c r="K227" s="2" t="n"/>
      <c r="L227" s="2" t="n"/>
      <c r="M227" s="9">
        <f>IF(A227="","",IFERROR(VLOOKUP(L227,'Listas'!$A$2:$B$4,2,FALSE),0))</f>
        <v/>
      </c>
      <c r="N227" s="9">
        <f>IF(A227="","",IF(K227="Concluída",1,0))</f>
        <v/>
      </c>
      <c r="O227" s="10">
        <f>IF(A227="","",IF(K227="Pendente","Pendente",IF(AND(K227="Concluída",H227&gt;G227),"Sim","Não")))</f>
        <v/>
      </c>
      <c r="P227" s="4" t="n"/>
    </row>
    <row r="228">
      <c r="A228" s="2" t="n"/>
      <c r="B228" s="32" t="n"/>
      <c r="C228" s="2" t="n"/>
      <c r="D228" s="2" t="n"/>
      <c r="E228" s="2" t="n"/>
      <c r="F228" s="4" t="n"/>
      <c r="G228" s="33" t="n"/>
      <c r="H228" s="33" t="n"/>
      <c r="I228" s="6" t="n"/>
      <c r="J228" s="6" t="n"/>
      <c r="K228" s="2" t="n"/>
      <c r="L228" s="2" t="n"/>
      <c r="M228" s="7">
        <f>IF(A228="","",IFERROR(VLOOKUP(L228,'Listas'!$A$2:$B$4,2,FALSE),0))</f>
        <v/>
      </c>
      <c r="N228" s="7">
        <f>IF(A228="","",IF(K228="Concluída",1,0))</f>
        <v/>
      </c>
      <c r="O228" s="8">
        <f>IF(A228="","",IF(K228="Pendente","Pendente",IF(AND(K228="Concluída",H228&gt;G228),"Sim","Não")))</f>
        <v/>
      </c>
      <c r="P228" s="4" t="n"/>
    </row>
    <row r="229">
      <c r="A229" s="2" t="n"/>
      <c r="B229" s="32" t="n"/>
      <c r="C229" s="2" t="n"/>
      <c r="D229" s="2" t="n"/>
      <c r="E229" s="2" t="n"/>
      <c r="F229" s="4" t="n"/>
      <c r="G229" s="33" t="n"/>
      <c r="H229" s="33" t="n"/>
      <c r="I229" s="6" t="n"/>
      <c r="J229" s="6" t="n"/>
      <c r="K229" s="2" t="n"/>
      <c r="L229" s="2" t="n"/>
      <c r="M229" s="9">
        <f>IF(A229="","",IFERROR(VLOOKUP(L229,'Listas'!$A$2:$B$4,2,FALSE),0))</f>
        <v/>
      </c>
      <c r="N229" s="9">
        <f>IF(A229="","",IF(K229="Concluída",1,0))</f>
        <v/>
      </c>
      <c r="O229" s="10">
        <f>IF(A229="","",IF(K229="Pendente","Pendente",IF(AND(K229="Concluída",H229&gt;G229),"Sim","Não")))</f>
        <v/>
      </c>
      <c r="P229" s="4" t="n"/>
    </row>
    <row r="230">
      <c r="A230" s="2" t="n"/>
      <c r="B230" s="32" t="n"/>
      <c r="C230" s="2" t="n"/>
      <c r="D230" s="2" t="n"/>
      <c r="E230" s="2" t="n"/>
      <c r="F230" s="4" t="n"/>
      <c r="G230" s="33" t="n"/>
      <c r="H230" s="33" t="n"/>
      <c r="I230" s="6" t="n"/>
      <c r="J230" s="6" t="n"/>
      <c r="K230" s="2" t="n"/>
      <c r="L230" s="2" t="n"/>
      <c r="M230" s="7">
        <f>IF(A230="","",IFERROR(VLOOKUP(L230,'Listas'!$A$2:$B$4,2,FALSE),0))</f>
        <v/>
      </c>
      <c r="N230" s="7">
        <f>IF(A230="","",IF(K230="Concluída",1,0))</f>
        <v/>
      </c>
      <c r="O230" s="8">
        <f>IF(A230="","",IF(K230="Pendente","Pendente",IF(AND(K230="Concluída",H230&gt;G230),"Sim","Não")))</f>
        <v/>
      </c>
      <c r="P230" s="4" t="n"/>
    </row>
    <row r="231">
      <c r="A231" s="2" t="n"/>
      <c r="B231" s="32" t="n"/>
      <c r="C231" s="2" t="n"/>
      <c r="D231" s="2" t="n"/>
      <c r="E231" s="2" t="n"/>
      <c r="F231" s="4" t="n"/>
      <c r="G231" s="33" t="n"/>
      <c r="H231" s="33" t="n"/>
      <c r="I231" s="6" t="n"/>
      <c r="J231" s="6" t="n"/>
      <c r="K231" s="2" t="n"/>
      <c r="L231" s="2" t="n"/>
      <c r="M231" s="9">
        <f>IF(A231="","",IFERROR(VLOOKUP(L231,'Listas'!$A$2:$B$4,2,FALSE),0))</f>
        <v/>
      </c>
      <c r="N231" s="9">
        <f>IF(A231="","",IF(K231="Concluída",1,0))</f>
        <v/>
      </c>
      <c r="O231" s="10">
        <f>IF(A231="","",IF(K231="Pendente","Pendente",IF(AND(K231="Concluída",H231&gt;G231),"Sim","Não")))</f>
        <v/>
      </c>
      <c r="P231" s="4" t="n"/>
    </row>
    <row r="232">
      <c r="A232" s="2" t="n"/>
      <c r="B232" s="32" t="n"/>
      <c r="C232" s="2" t="n"/>
      <c r="D232" s="2" t="n"/>
      <c r="E232" s="2" t="n"/>
      <c r="F232" s="4" t="n"/>
      <c r="G232" s="33" t="n"/>
      <c r="H232" s="33" t="n"/>
      <c r="I232" s="6" t="n"/>
      <c r="J232" s="6" t="n"/>
      <c r="K232" s="2" t="n"/>
      <c r="L232" s="2" t="n"/>
      <c r="M232" s="7">
        <f>IF(A232="","",IFERROR(VLOOKUP(L232,'Listas'!$A$2:$B$4,2,FALSE),0))</f>
        <v/>
      </c>
      <c r="N232" s="7">
        <f>IF(A232="","",IF(K232="Concluída",1,0))</f>
        <v/>
      </c>
      <c r="O232" s="8">
        <f>IF(A232="","",IF(K232="Pendente","Pendente",IF(AND(K232="Concluída",H232&gt;G232),"Sim","Não")))</f>
        <v/>
      </c>
      <c r="P232" s="4" t="n"/>
    </row>
    <row r="233">
      <c r="A233" s="2" t="n"/>
      <c r="B233" s="32" t="n"/>
      <c r="C233" s="2" t="n"/>
      <c r="D233" s="2" t="n"/>
      <c r="E233" s="2" t="n"/>
      <c r="F233" s="4" t="n"/>
      <c r="G233" s="33" t="n"/>
      <c r="H233" s="33" t="n"/>
      <c r="I233" s="6" t="n"/>
      <c r="J233" s="6" t="n"/>
      <c r="K233" s="2" t="n"/>
      <c r="L233" s="2" t="n"/>
      <c r="M233" s="9">
        <f>IF(A233="","",IFERROR(VLOOKUP(L233,'Listas'!$A$2:$B$4,2,FALSE),0))</f>
        <v/>
      </c>
      <c r="N233" s="9">
        <f>IF(A233="","",IF(K233="Concluída",1,0))</f>
        <v/>
      </c>
      <c r="O233" s="10">
        <f>IF(A233="","",IF(K233="Pendente","Pendente",IF(AND(K233="Concluída",H233&gt;G233),"Sim","Não")))</f>
        <v/>
      </c>
      <c r="P233" s="4" t="n"/>
    </row>
    <row r="234">
      <c r="A234" s="2" t="n"/>
      <c r="B234" s="32" t="n"/>
      <c r="C234" s="2" t="n"/>
      <c r="D234" s="2" t="n"/>
      <c r="E234" s="2" t="n"/>
      <c r="F234" s="4" t="n"/>
      <c r="G234" s="33" t="n"/>
      <c r="H234" s="33" t="n"/>
      <c r="I234" s="6" t="n"/>
      <c r="J234" s="6" t="n"/>
      <c r="K234" s="2" t="n"/>
      <c r="L234" s="2" t="n"/>
      <c r="M234" s="7">
        <f>IF(A234="","",IFERROR(VLOOKUP(L234,'Listas'!$A$2:$B$4,2,FALSE),0))</f>
        <v/>
      </c>
      <c r="N234" s="7">
        <f>IF(A234="","",IF(K234="Concluída",1,0))</f>
        <v/>
      </c>
      <c r="O234" s="8">
        <f>IF(A234="","",IF(K234="Pendente","Pendente",IF(AND(K234="Concluída",H234&gt;G234),"Sim","Não")))</f>
        <v/>
      </c>
      <c r="P234" s="4" t="n"/>
    </row>
    <row r="235">
      <c r="A235" s="2" t="n"/>
      <c r="B235" s="32" t="n"/>
      <c r="C235" s="2" t="n"/>
      <c r="D235" s="2" t="n"/>
      <c r="E235" s="2" t="n"/>
      <c r="F235" s="4" t="n"/>
      <c r="G235" s="33" t="n"/>
      <c r="H235" s="33" t="n"/>
      <c r="I235" s="6" t="n"/>
      <c r="J235" s="6" t="n"/>
      <c r="K235" s="2" t="n"/>
      <c r="L235" s="2" t="n"/>
      <c r="M235" s="9">
        <f>IF(A235="","",IFERROR(VLOOKUP(L235,'Listas'!$A$2:$B$4,2,FALSE),0))</f>
        <v/>
      </c>
      <c r="N235" s="9">
        <f>IF(A235="","",IF(K235="Concluída",1,0))</f>
        <v/>
      </c>
      <c r="O235" s="10">
        <f>IF(A235="","",IF(K235="Pendente","Pendente",IF(AND(K235="Concluída",H235&gt;G235),"Sim","Não")))</f>
        <v/>
      </c>
      <c r="P235" s="4" t="n"/>
    </row>
    <row r="236">
      <c r="A236" s="2" t="n"/>
      <c r="B236" s="32" t="n"/>
      <c r="C236" s="2" t="n"/>
      <c r="D236" s="2" t="n"/>
      <c r="E236" s="2" t="n"/>
      <c r="F236" s="4" t="n"/>
      <c r="G236" s="33" t="n"/>
      <c r="H236" s="33" t="n"/>
      <c r="I236" s="6" t="n"/>
      <c r="J236" s="6" t="n"/>
      <c r="K236" s="2" t="n"/>
      <c r="L236" s="2" t="n"/>
      <c r="M236" s="7">
        <f>IF(A236="","",IFERROR(VLOOKUP(L236,'Listas'!$A$2:$B$4,2,FALSE),0))</f>
        <v/>
      </c>
      <c r="N236" s="7">
        <f>IF(A236="","",IF(K236="Concluída",1,0))</f>
        <v/>
      </c>
      <c r="O236" s="8">
        <f>IF(A236="","",IF(K236="Pendente","Pendente",IF(AND(K236="Concluída",H236&gt;G236),"Sim","Não")))</f>
        <v/>
      </c>
      <c r="P236" s="4" t="n"/>
    </row>
    <row r="237">
      <c r="A237" s="2" t="n"/>
      <c r="B237" s="32" t="n"/>
      <c r="C237" s="2" t="n"/>
      <c r="D237" s="2" t="n"/>
      <c r="E237" s="2" t="n"/>
      <c r="F237" s="4" t="n"/>
      <c r="G237" s="33" t="n"/>
      <c r="H237" s="33" t="n"/>
      <c r="I237" s="6" t="n"/>
      <c r="J237" s="6" t="n"/>
      <c r="K237" s="2" t="n"/>
      <c r="L237" s="2" t="n"/>
      <c r="M237" s="9">
        <f>IF(A237="","",IFERROR(VLOOKUP(L237,'Listas'!$A$2:$B$4,2,FALSE),0))</f>
        <v/>
      </c>
      <c r="N237" s="9">
        <f>IF(A237="","",IF(K237="Concluída",1,0))</f>
        <v/>
      </c>
      <c r="O237" s="10">
        <f>IF(A237="","",IF(K237="Pendente","Pendente",IF(AND(K237="Concluída",H237&gt;G237),"Sim","Não")))</f>
        <v/>
      </c>
      <c r="P237" s="4" t="n"/>
    </row>
    <row r="238">
      <c r="A238" s="2" t="n"/>
      <c r="B238" s="32" t="n"/>
      <c r="C238" s="2" t="n"/>
      <c r="D238" s="2" t="n"/>
      <c r="E238" s="2" t="n"/>
      <c r="F238" s="4" t="n"/>
      <c r="G238" s="33" t="n"/>
      <c r="H238" s="33" t="n"/>
      <c r="I238" s="6" t="n"/>
      <c r="J238" s="6" t="n"/>
      <c r="K238" s="2" t="n"/>
      <c r="L238" s="2" t="n"/>
      <c r="M238" s="7">
        <f>IF(A238="","",IFERROR(VLOOKUP(L238,'Listas'!$A$2:$B$4,2,FALSE),0))</f>
        <v/>
      </c>
      <c r="N238" s="7">
        <f>IF(A238="","",IF(K238="Concluída",1,0))</f>
        <v/>
      </c>
      <c r="O238" s="8">
        <f>IF(A238="","",IF(K238="Pendente","Pendente",IF(AND(K238="Concluída",H238&gt;G238),"Sim","Não")))</f>
        <v/>
      </c>
      <c r="P238" s="4" t="n"/>
    </row>
    <row r="239">
      <c r="A239" s="2" t="n"/>
      <c r="B239" s="32" t="n"/>
      <c r="C239" s="2" t="n"/>
      <c r="D239" s="2" t="n"/>
      <c r="E239" s="2" t="n"/>
      <c r="F239" s="4" t="n"/>
      <c r="G239" s="33" t="n"/>
      <c r="H239" s="33" t="n"/>
      <c r="I239" s="6" t="n"/>
      <c r="J239" s="6" t="n"/>
      <c r="K239" s="2" t="n"/>
      <c r="L239" s="2" t="n"/>
      <c r="M239" s="9">
        <f>IF(A239="","",IFERROR(VLOOKUP(L239,'Listas'!$A$2:$B$4,2,FALSE),0))</f>
        <v/>
      </c>
      <c r="N239" s="9">
        <f>IF(A239="","",IF(K239="Concluída",1,0))</f>
        <v/>
      </c>
      <c r="O239" s="10">
        <f>IF(A239="","",IF(K239="Pendente","Pendente",IF(AND(K239="Concluída",H239&gt;G239),"Sim","Não")))</f>
        <v/>
      </c>
      <c r="P239" s="4" t="n"/>
    </row>
    <row r="240">
      <c r="A240" s="2" t="n"/>
      <c r="B240" s="32" t="n"/>
      <c r="C240" s="2" t="n"/>
      <c r="D240" s="2" t="n"/>
      <c r="E240" s="2" t="n"/>
      <c r="F240" s="4" t="n"/>
      <c r="G240" s="33" t="n"/>
      <c r="H240" s="33" t="n"/>
      <c r="I240" s="6" t="n"/>
      <c r="J240" s="6" t="n"/>
      <c r="K240" s="2" t="n"/>
      <c r="L240" s="2" t="n"/>
      <c r="M240" s="7">
        <f>IF(A240="","",IFERROR(VLOOKUP(L240,'Listas'!$A$2:$B$4,2,FALSE),0))</f>
        <v/>
      </c>
      <c r="N240" s="7">
        <f>IF(A240="","",IF(K240="Concluída",1,0))</f>
        <v/>
      </c>
      <c r="O240" s="8">
        <f>IF(A240="","",IF(K240="Pendente","Pendente",IF(AND(K240="Concluída",H240&gt;G240),"Sim","Não")))</f>
        <v/>
      </c>
      <c r="P240" s="4" t="n"/>
    </row>
    <row r="241">
      <c r="A241" s="2" t="n"/>
      <c r="B241" s="32" t="n"/>
      <c r="C241" s="2" t="n"/>
      <c r="D241" s="2" t="n"/>
      <c r="E241" s="2" t="n"/>
      <c r="F241" s="4" t="n"/>
      <c r="G241" s="33" t="n"/>
      <c r="H241" s="33" t="n"/>
      <c r="I241" s="6" t="n"/>
      <c r="J241" s="6" t="n"/>
      <c r="K241" s="2" t="n"/>
      <c r="L241" s="2" t="n"/>
      <c r="M241" s="9">
        <f>IF(A241="","",IFERROR(VLOOKUP(L241,'Listas'!$A$2:$B$4,2,FALSE),0))</f>
        <v/>
      </c>
      <c r="N241" s="9">
        <f>IF(A241="","",IF(K241="Concluída",1,0))</f>
        <v/>
      </c>
      <c r="O241" s="10">
        <f>IF(A241="","",IF(K241="Pendente","Pendente",IF(AND(K241="Concluída",H241&gt;G241),"Sim","Não")))</f>
        <v/>
      </c>
      <c r="P241" s="4" t="n"/>
    </row>
    <row r="242">
      <c r="A242" s="2" t="n"/>
      <c r="B242" s="32" t="n"/>
      <c r="C242" s="2" t="n"/>
      <c r="D242" s="2" t="n"/>
      <c r="E242" s="2" t="n"/>
      <c r="F242" s="4" t="n"/>
      <c r="G242" s="33" t="n"/>
      <c r="H242" s="33" t="n"/>
      <c r="I242" s="6" t="n"/>
      <c r="J242" s="6" t="n"/>
      <c r="K242" s="2" t="n"/>
      <c r="L242" s="2" t="n"/>
      <c r="M242" s="7">
        <f>IF(A242="","",IFERROR(VLOOKUP(L242,'Listas'!$A$2:$B$4,2,FALSE),0))</f>
        <v/>
      </c>
      <c r="N242" s="7">
        <f>IF(A242="","",IF(K242="Concluída",1,0))</f>
        <v/>
      </c>
      <c r="O242" s="8">
        <f>IF(A242="","",IF(K242="Pendente","Pendente",IF(AND(K242="Concluída",H242&gt;G242),"Sim","Não")))</f>
        <v/>
      </c>
      <c r="P242" s="4" t="n"/>
    </row>
    <row r="243">
      <c r="A243" s="2" t="n"/>
      <c r="B243" s="32" t="n"/>
      <c r="C243" s="2" t="n"/>
      <c r="D243" s="2" t="n"/>
      <c r="E243" s="2" t="n"/>
      <c r="F243" s="4" t="n"/>
      <c r="G243" s="33" t="n"/>
      <c r="H243" s="33" t="n"/>
      <c r="I243" s="6" t="n"/>
      <c r="J243" s="6" t="n"/>
      <c r="K243" s="2" t="n"/>
      <c r="L243" s="2" t="n"/>
      <c r="M243" s="9">
        <f>IF(A243="","",IFERROR(VLOOKUP(L243,'Listas'!$A$2:$B$4,2,FALSE),0))</f>
        <v/>
      </c>
      <c r="N243" s="9">
        <f>IF(A243="","",IF(K243="Concluída",1,0))</f>
        <v/>
      </c>
      <c r="O243" s="10">
        <f>IF(A243="","",IF(K243="Pendente","Pendente",IF(AND(K243="Concluída",H243&gt;G243),"Sim","Não")))</f>
        <v/>
      </c>
      <c r="P243" s="4" t="n"/>
    </row>
    <row r="244">
      <c r="A244" s="2" t="n"/>
      <c r="B244" s="32" t="n"/>
      <c r="C244" s="2" t="n"/>
      <c r="D244" s="2" t="n"/>
      <c r="E244" s="2" t="n"/>
      <c r="F244" s="4" t="n"/>
      <c r="G244" s="33" t="n"/>
      <c r="H244" s="33" t="n"/>
      <c r="I244" s="6" t="n"/>
      <c r="J244" s="6" t="n"/>
      <c r="K244" s="2" t="n"/>
      <c r="L244" s="2" t="n"/>
      <c r="M244" s="7">
        <f>IF(A244="","",IFERROR(VLOOKUP(L244,'Listas'!$A$2:$B$4,2,FALSE),0))</f>
        <v/>
      </c>
      <c r="N244" s="7">
        <f>IF(A244="","",IF(K244="Concluída",1,0))</f>
        <v/>
      </c>
      <c r="O244" s="8">
        <f>IF(A244="","",IF(K244="Pendente","Pendente",IF(AND(K244="Concluída",H244&gt;G244),"Sim","Não")))</f>
        <v/>
      </c>
      <c r="P244" s="4" t="n"/>
    </row>
    <row r="245">
      <c r="A245" s="2" t="n"/>
      <c r="B245" s="32" t="n"/>
      <c r="C245" s="2" t="n"/>
      <c r="D245" s="2" t="n"/>
      <c r="E245" s="2" t="n"/>
      <c r="F245" s="4" t="n"/>
      <c r="G245" s="33" t="n"/>
      <c r="H245" s="33" t="n"/>
      <c r="I245" s="6" t="n"/>
      <c r="J245" s="6" t="n"/>
      <c r="K245" s="2" t="n"/>
      <c r="L245" s="2" t="n"/>
      <c r="M245" s="9">
        <f>IF(A245="","",IFERROR(VLOOKUP(L245,'Listas'!$A$2:$B$4,2,FALSE),0))</f>
        <v/>
      </c>
      <c r="N245" s="9">
        <f>IF(A245="","",IF(K245="Concluída",1,0))</f>
        <v/>
      </c>
      <c r="O245" s="10">
        <f>IF(A245="","",IF(K245="Pendente","Pendente",IF(AND(K245="Concluída",H245&gt;G245),"Sim","Não")))</f>
        <v/>
      </c>
      <c r="P245" s="4" t="n"/>
    </row>
    <row r="246">
      <c r="A246" s="2" t="n"/>
      <c r="B246" s="32" t="n"/>
      <c r="C246" s="2" t="n"/>
      <c r="D246" s="2" t="n"/>
      <c r="E246" s="2" t="n"/>
      <c r="F246" s="4" t="n"/>
      <c r="G246" s="33" t="n"/>
      <c r="H246" s="33" t="n"/>
      <c r="I246" s="6" t="n"/>
      <c r="J246" s="6" t="n"/>
      <c r="K246" s="2" t="n"/>
      <c r="L246" s="2" t="n"/>
      <c r="M246" s="7">
        <f>IF(A246="","",IFERROR(VLOOKUP(L246,'Listas'!$A$2:$B$4,2,FALSE),0))</f>
        <v/>
      </c>
      <c r="N246" s="7">
        <f>IF(A246="","",IF(K246="Concluída",1,0))</f>
        <v/>
      </c>
      <c r="O246" s="8">
        <f>IF(A246="","",IF(K246="Pendente","Pendente",IF(AND(K246="Concluída",H246&gt;G246),"Sim","Não")))</f>
        <v/>
      </c>
      <c r="P246" s="4" t="n"/>
    </row>
    <row r="247">
      <c r="A247" s="2" t="n"/>
      <c r="B247" s="32" t="n"/>
      <c r="C247" s="2" t="n"/>
      <c r="D247" s="2" t="n"/>
      <c r="E247" s="2" t="n"/>
      <c r="F247" s="4" t="n"/>
      <c r="G247" s="33" t="n"/>
      <c r="H247" s="33" t="n"/>
      <c r="I247" s="6" t="n"/>
      <c r="J247" s="6" t="n"/>
      <c r="K247" s="2" t="n"/>
      <c r="L247" s="2" t="n"/>
      <c r="M247" s="9">
        <f>IF(A247="","",IFERROR(VLOOKUP(L247,'Listas'!$A$2:$B$4,2,FALSE),0))</f>
        <v/>
      </c>
      <c r="N247" s="9">
        <f>IF(A247="","",IF(K247="Concluída",1,0))</f>
        <v/>
      </c>
      <c r="O247" s="10">
        <f>IF(A247="","",IF(K247="Pendente","Pendente",IF(AND(K247="Concluída",H247&gt;G247),"Sim","Não")))</f>
        <v/>
      </c>
      <c r="P247" s="4" t="n"/>
    </row>
    <row r="248">
      <c r="A248" s="2" t="n"/>
      <c r="B248" s="32" t="n"/>
      <c r="C248" s="2" t="n"/>
      <c r="D248" s="2" t="n"/>
      <c r="E248" s="2" t="n"/>
      <c r="F248" s="4" t="n"/>
      <c r="G248" s="33" t="n"/>
      <c r="H248" s="33" t="n"/>
      <c r="I248" s="6" t="n"/>
      <c r="J248" s="6" t="n"/>
      <c r="K248" s="2" t="n"/>
      <c r="L248" s="2" t="n"/>
      <c r="M248" s="7">
        <f>IF(A248="","",IFERROR(VLOOKUP(L248,'Listas'!$A$2:$B$4,2,FALSE),0))</f>
        <v/>
      </c>
      <c r="N248" s="7">
        <f>IF(A248="","",IF(K248="Concluída",1,0))</f>
        <v/>
      </c>
      <c r="O248" s="8">
        <f>IF(A248="","",IF(K248="Pendente","Pendente",IF(AND(K248="Concluída",H248&gt;G248),"Sim","Não")))</f>
        <v/>
      </c>
      <c r="P248" s="4" t="n"/>
    </row>
    <row r="249">
      <c r="A249" s="2" t="n"/>
      <c r="B249" s="32" t="n"/>
      <c r="C249" s="2" t="n"/>
      <c r="D249" s="2" t="n"/>
      <c r="E249" s="2" t="n"/>
      <c r="F249" s="4" t="n"/>
      <c r="G249" s="33" t="n"/>
      <c r="H249" s="33" t="n"/>
      <c r="I249" s="6" t="n"/>
      <c r="J249" s="6" t="n"/>
      <c r="K249" s="2" t="n"/>
      <c r="L249" s="2" t="n"/>
      <c r="M249" s="9">
        <f>IF(A249="","",IFERROR(VLOOKUP(L249,'Listas'!$A$2:$B$4,2,FALSE),0))</f>
        <v/>
      </c>
      <c r="N249" s="9">
        <f>IF(A249="","",IF(K249="Concluída",1,0))</f>
        <v/>
      </c>
      <c r="O249" s="10">
        <f>IF(A249="","",IF(K249="Pendente","Pendente",IF(AND(K249="Concluída",H249&gt;G249),"Sim","Não")))</f>
        <v/>
      </c>
      <c r="P249" s="4" t="n"/>
    </row>
    <row r="250">
      <c r="A250" s="2" t="n"/>
      <c r="B250" s="32" t="n"/>
      <c r="C250" s="2" t="n"/>
      <c r="D250" s="2" t="n"/>
      <c r="E250" s="2" t="n"/>
      <c r="F250" s="4" t="n"/>
      <c r="G250" s="33" t="n"/>
      <c r="H250" s="33" t="n"/>
      <c r="I250" s="6" t="n"/>
      <c r="J250" s="6" t="n"/>
      <c r="K250" s="2" t="n"/>
      <c r="L250" s="2" t="n"/>
      <c r="M250" s="7">
        <f>IF(A250="","",IFERROR(VLOOKUP(L250,'Listas'!$A$2:$B$4,2,FALSE),0))</f>
        <v/>
      </c>
      <c r="N250" s="7">
        <f>IF(A250="","",IF(K250="Concluída",1,0))</f>
        <v/>
      </c>
      <c r="O250" s="8">
        <f>IF(A250="","",IF(K250="Pendente","Pendente",IF(AND(K250="Concluída",H250&gt;G250),"Sim","Não")))</f>
        <v/>
      </c>
      <c r="P250" s="4" t="n"/>
    </row>
    <row r="251">
      <c r="A251" s="2" t="n"/>
      <c r="B251" s="32" t="n"/>
      <c r="C251" s="2" t="n"/>
      <c r="D251" s="2" t="n"/>
      <c r="E251" s="2" t="n"/>
      <c r="F251" s="4" t="n"/>
      <c r="G251" s="33" t="n"/>
      <c r="H251" s="33" t="n"/>
      <c r="I251" s="6" t="n"/>
      <c r="J251" s="6" t="n"/>
      <c r="K251" s="2" t="n"/>
      <c r="L251" s="2" t="n"/>
      <c r="M251" s="9">
        <f>IF(A251="","",IFERROR(VLOOKUP(L251,'Listas'!$A$2:$B$4,2,FALSE),0))</f>
        <v/>
      </c>
      <c r="N251" s="9">
        <f>IF(A251="","",IF(K251="Concluída",1,0))</f>
        <v/>
      </c>
      <c r="O251" s="10">
        <f>IF(A251="","",IF(K251="Pendente","Pendente",IF(AND(K251="Concluída",H251&gt;G251),"Sim","Não")))</f>
        <v/>
      </c>
      <c r="P251" s="4" t="n"/>
    </row>
    <row r="252">
      <c r="A252" s="2" t="n"/>
      <c r="B252" s="32" t="n"/>
      <c r="C252" s="2" t="n"/>
      <c r="D252" s="2" t="n"/>
      <c r="E252" s="2" t="n"/>
      <c r="F252" s="4" t="n"/>
      <c r="G252" s="33" t="n"/>
      <c r="H252" s="33" t="n"/>
      <c r="I252" s="6" t="n"/>
      <c r="J252" s="6" t="n"/>
      <c r="K252" s="2" t="n"/>
      <c r="L252" s="2" t="n"/>
      <c r="M252" s="7">
        <f>IF(A252="","",IFERROR(VLOOKUP(L252,'Listas'!$A$2:$B$4,2,FALSE),0))</f>
        <v/>
      </c>
      <c r="N252" s="7">
        <f>IF(A252="","",IF(K252="Concluída",1,0))</f>
        <v/>
      </c>
      <c r="O252" s="8">
        <f>IF(A252="","",IF(K252="Pendente","Pendente",IF(AND(K252="Concluída",H252&gt;G252),"Sim","Não")))</f>
        <v/>
      </c>
      <c r="P252" s="4" t="n"/>
    </row>
    <row r="253">
      <c r="A253" s="2" t="n"/>
      <c r="B253" s="32" t="n"/>
      <c r="C253" s="2" t="n"/>
      <c r="D253" s="2" t="n"/>
      <c r="E253" s="2" t="n"/>
      <c r="F253" s="4" t="n"/>
      <c r="G253" s="33" t="n"/>
      <c r="H253" s="33" t="n"/>
      <c r="I253" s="6" t="n"/>
      <c r="J253" s="6" t="n"/>
      <c r="K253" s="2" t="n"/>
      <c r="L253" s="2" t="n"/>
      <c r="M253" s="9">
        <f>IF(A253="","",IFERROR(VLOOKUP(L253,'Listas'!$A$2:$B$4,2,FALSE),0))</f>
        <v/>
      </c>
      <c r="N253" s="9">
        <f>IF(A253="","",IF(K253="Concluída",1,0))</f>
        <v/>
      </c>
      <c r="O253" s="10">
        <f>IF(A253="","",IF(K253="Pendente","Pendente",IF(AND(K253="Concluída",H253&gt;G253),"Sim","Não")))</f>
        <v/>
      </c>
      <c r="P253" s="4" t="n"/>
    </row>
    <row r="254">
      <c r="A254" s="2" t="n"/>
      <c r="B254" s="32" t="n"/>
      <c r="C254" s="2" t="n"/>
      <c r="D254" s="2" t="n"/>
      <c r="E254" s="2" t="n"/>
      <c r="F254" s="4" t="n"/>
      <c r="G254" s="33" t="n"/>
      <c r="H254" s="33" t="n"/>
      <c r="I254" s="6" t="n"/>
      <c r="J254" s="6" t="n"/>
      <c r="K254" s="2" t="n"/>
      <c r="L254" s="2" t="n"/>
      <c r="M254" s="7">
        <f>IF(A254="","",IFERROR(VLOOKUP(L254,'Listas'!$A$2:$B$4,2,FALSE),0))</f>
        <v/>
      </c>
      <c r="N254" s="7">
        <f>IF(A254="","",IF(K254="Concluída",1,0))</f>
        <v/>
      </c>
      <c r="O254" s="8">
        <f>IF(A254="","",IF(K254="Pendente","Pendente",IF(AND(K254="Concluída",H254&gt;G254),"Sim","Não")))</f>
        <v/>
      </c>
      <c r="P254" s="4" t="n"/>
    </row>
    <row r="255">
      <c r="A255" s="2" t="n"/>
      <c r="B255" s="32" t="n"/>
      <c r="C255" s="2" t="n"/>
      <c r="D255" s="2" t="n"/>
      <c r="E255" s="2" t="n"/>
      <c r="F255" s="4" t="n"/>
      <c r="G255" s="33" t="n"/>
      <c r="H255" s="33" t="n"/>
      <c r="I255" s="6" t="n"/>
      <c r="J255" s="6" t="n"/>
      <c r="K255" s="2" t="n"/>
      <c r="L255" s="2" t="n"/>
      <c r="M255" s="9">
        <f>IF(A255="","",IFERROR(VLOOKUP(L255,'Listas'!$A$2:$B$4,2,FALSE),0))</f>
        <v/>
      </c>
      <c r="N255" s="9">
        <f>IF(A255="","",IF(K255="Concluída",1,0))</f>
        <v/>
      </c>
      <c r="O255" s="10">
        <f>IF(A255="","",IF(K255="Pendente","Pendente",IF(AND(K255="Concluída",H255&gt;G255),"Sim","Não")))</f>
        <v/>
      </c>
      <c r="P255" s="4" t="n"/>
    </row>
    <row r="256">
      <c r="A256" s="2" t="n"/>
      <c r="B256" s="32" t="n"/>
      <c r="C256" s="2" t="n"/>
      <c r="D256" s="2" t="n"/>
      <c r="E256" s="2" t="n"/>
      <c r="F256" s="4" t="n"/>
      <c r="G256" s="33" t="n"/>
      <c r="H256" s="33" t="n"/>
      <c r="I256" s="6" t="n"/>
      <c r="J256" s="6" t="n"/>
      <c r="K256" s="2" t="n"/>
      <c r="L256" s="2" t="n"/>
      <c r="M256" s="7">
        <f>IF(A256="","",IFERROR(VLOOKUP(L256,'Listas'!$A$2:$B$4,2,FALSE),0))</f>
        <v/>
      </c>
      <c r="N256" s="7">
        <f>IF(A256="","",IF(K256="Concluída",1,0))</f>
        <v/>
      </c>
      <c r="O256" s="8">
        <f>IF(A256="","",IF(K256="Pendente","Pendente",IF(AND(K256="Concluída",H256&gt;G256),"Sim","Não")))</f>
        <v/>
      </c>
      <c r="P256" s="4" t="n"/>
    </row>
    <row r="257">
      <c r="A257" s="2" t="n"/>
      <c r="B257" s="32" t="n"/>
      <c r="C257" s="2" t="n"/>
      <c r="D257" s="2" t="n"/>
      <c r="E257" s="2" t="n"/>
      <c r="F257" s="4" t="n"/>
      <c r="G257" s="33" t="n"/>
      <c r="H257" s="33" t="n"/>
      <c r="I257" s="6" t="n"/>
      <c r="J257" s="6" t="n"/>
      <c r="K257" s="2" t="n"/>
      <c r="L257" s="2" t="n"/>
      <c r="M257" s="9">
        <f>IF(A257="","",IFERROR(VLOOKUP(L257,'Listas'!$A$2:$B$4,2,FALSE),0))</f>
        <v/>
      </c>
      <c r="N257" s="9">
        <f>IF(A257="","",IF(K257="Concluída",1,0))</f>
        <v/>
      </c>
      <c r="O257" s="10">
        <f>IF(A257="","",IF(K257="Pendente","Pendente",IF(AND(K257="Concluída",H257&gt;G257),"Sim","Não")))</f>
        <v/>
      </c>
      <c r="P257" s="4" t="n"/>
    </row>
    <row r="258">
      <c r="A258" s="2" t="n"/>
      <c r="B258" s="32" t="n"/>
      <c r="C258" s="2" t="n"/>
      <c r="D258" s="2" t="n"/>
      <c r="E258" s="2" t="n"/>
      <c r="F258" s="4" t="n"/>
      <c r="G258" s="33" t="n"/>
      <c r="H258" s="33" t="n"/>
      <c r="I258" s="6" t="n"/>
      <c r="J258" s="6" t="n"/>
      <c r="K258" s="2" t="n"/>
      <c r="L258" s="2" t="n"/>
      <c r="M258" s="7">
        <f>IF(A258="","",IFERROR(VLOOKUP(L258,'Listas'!$A$2:$B$4,2,FALSE),0))</f>
        <v/>
      </c>
      <c r="N258" s="7">
        <f>IF(A258="","",IF(K258="Concluída",1,0))</f>
        <v/>
      </c>
      <c r="O258" s="8">
        <f>IF(A258="","",IF(K258="Pendente","Pendente",IF(AND(K258="Concluída",H258&gt;G258),"Sim","Não")))</f>
        <v/>
      </c>
      <c r="P258" s="4" t="n"/>
    </row>
    <row r="259">
      <c r="A259" s="2" t="n"/>
      <c r="B259" s="32" t="n"/>
      <c r="C259" s="2" t="n"/>
      <c r="D259" s="2" t="n"/>
      <c r="E259" s="2" t="n"/>
      <c r="F259" s="4" t="n"/>
      <c r="G259" s="33" t="n"/>
      <c r="H259" s="33" t="n"/>
      <c r="I259" s="6" t="n"/>
      <c r="J259" s="6" t="n"/>
      <c r="K259" s="2" t="n"/>
      <c r="L259" s="2" t="n"/>
      <c r="M259" s="9">
        <f>IF(A259="","",IFERROR(VLOOKUP(L259,'Listas'!$A$2:$B$4,2,FALSE),0))</f>
        <v/>
      </c>
      <c r="N259" s="9">
        <f>IF(A259="","",IF(K259="Concluída",1,0))</f>
        <v/>
      </c>
      <c r="O259" s="10">
        <f>IF(A259="","",IF(K259="Pendente","Pendente",IF(AND(K259="Concluída",H259&gt;G259),"Sim","Não")))</f>
        <v/>
      </c>
      <c r="P259" s="4" t="n"/>
    </row>
    <row r="260">
      <c r="A260" s="2" t="n"/>
      <c r="B260" s="32" t="n"/>
      <c r="C260" s="2" t="n"/>
      <c r="D260" s="2" t="n"/>
      <c r="E260" s="2" t="n"/>
      <c r="F260" s="4" t="n"/>
      <c r="G260" s="33" t="n"/>
      <c r="H260" s="33" t="n"/>
      <c r="I260" s="6" t="n"/>
      <c r="J260" s="6" t="n"/>
      <c r="K260" s="2" t="n"/>
      <c r="L260" s="2" t="n"/>
      <c r="M260" s="7">
        <f>IF(A260="","",IFERROR(VLOOKUP(L260,'Listas'!$A$2:$B$4,2,FALSE),0))</f>
        <v/>
      </c>
      <c r="N260" s="7">
        <f>IF(A260="","",IF(K260="Concluída",1,0))</f>
        <v/>
      </c>
      <c r="O260" s="8">
        <f>IF(A260="","",IF(K260="Pendente","Pendente",IF(AND(K260="Concluída",H260&gt;G260),"Sim","Não")))</f>
        <v/>
      </c>
      <c r="P260" s="4" t="n"/>
    </row>
    <row r="261">
      <c r="A261" s="2" t="n"/>
      <c r="B261" s="32" t="n"/>
      <c r="C261" s="2" t="n"/>
      <c r="D261" s="2" t="n"/>
      <c r="E261" s="2" t="n"/>
      <c r="F261" s="4" t="n"/>
      <c r="G261" s="33" t="n"/>
      <c r="H261" s="33" t="n"/>
      <c r="I261" s="6" t="n"/>
      <c r="J261" s="6" t="n"/>
      <c r="K261" s="2" t="n"/>
      <c r="L261" s="2" t="n"/>
      <c r="M261" s="9">
        <f>IF(A261="","",IFERROR(VLOOKUP(L261,'Listas'!$A$2:$B$4,2,FALSE),0))</f>
        <v/>
      </c>
      <c r="N261" s="9">
        <f>IF(A261="","",IF(K261="Concluída",1,0))</f>
        <v/>
      </c>
      <c r="O261" s="10">
        <f>IF(A261="","",IF(K261="Pendente","Pendente",IF(AND(K261="Concluída",H261&gt;G261),"Sim","Não")))</f>
        <v/>
      </c>
      <c r="P261" s="4" t="n"/>
    </row>
    <row r="262">
      <c r="A262" s="2" t="n"/>
      <c r="B262" s="32" t="n"/>
      <c r="C262" s="2" t="n"/>
      <c r="D262" s="2" t="n"/>
      <c r="E262" s="2" t="n"/>
      <c r="F262" s="4" t="n"/>
      <c r="G262" s="33" t="n"/>
      <c r="H262" s="33" t="n"/>
      <c r="I262" s="6" t="n"/>
      <c r="J262" s="6" t="n"/>
      <c r="K262" s="2" t="n"/>
      <c r="L262" s="2" t="n"/>
      <c r="M262" s="7">
        <f>IF(A262="","",IFERROR(VLOOKUP(L262,'Listas'!$A$2:$B$4,2,FALSE),0))</f>
        <v/>
      </c>
      <c r="N262" s="7">
        <f>IF(A262="","",IF(K262="Concluída",1,0))</f>
        <v/>
      </c>
      <c r="O262" s="8">
        <f>IF(A262="","",IF(K262="Pendente","Pendente",IF(AND(K262="Concluída",H262&gt;G262),"Sim","Não")))</f>
        <v/>
      </c>
      <c r="P262" s="4" t="n"/>
    </row>
    <row r="263">
      <c r="A263" s="2" t="n"/>
      <c r="B263" s="32" t="n"/>
      <c r="C263" s="2" t="n"/>
      <c r="D263" s="2" t="n"/>
      <c r="E263" s="2" t="n"/>
      <c r="F263" s="4" t="n"/>
      <c r="G263" s="33" t="n"/>
      <c r="H263" s="33" t="n"/>
      <c r="I263" s="6" t="n"/>
      <c r="J263" s="6" t="n"/>
      <c r="K263" s="2" t="n"/>
      <c r="L263" s="2" t="n"/>
      <c r="M263" s="9">
        <f>IF(A263="","",IFERROR(VLOOKUP(L263,'Listas'!$A$2:$B$4,2,FALSE),0))</f>
        <v/>
      </c>
      <c r="N263" s="9">
        <f>IF(A263="","",IF(K263="Concluída",1,0))</f>
        <v/>
      </c>
      <c r="O263" s="10">
        <f>IF(A263="","",IF(K263="Pendente","Pendente",IF(AND(K263="Concluída",H263&gt;G263),"Sim","Não")))</f>
        <v/>
      </c>
      <c r="P263" s="4" t="n"/>
    </row>
    <row r="264">
      <c r="A264" s="2" t="n"/>
      <c r="B264" s="32" t="n"/>
      <c r="C264" s="2" t="n"/>
      <c r="D264" s="2" t="n"/>
      <c r="E264" s="2" t="n"/>
      <c r="F264" s="4" t="n"/>
      <c r="G264" s="33" t="n"/>
      <c r="H264" s="33" t="n"/>
      <c r="I264" s="6" t="n"/>
      <c r="J264" s="6" t="n"/>
      <c r="K264" s="2" t="n"/>
      <c r="L264" s="2" t="n"/>
      <c r="M264" s="7">
        <f>IF(A264="","",IFERROR(VLOOKUP(L264,'Listas'!$A$2:$B$4,2,FALSE),0))</f>
        <v/>
      </c>
      <c r="N264" s="7">
        <f>IF(A264="","",IF(K264="Concluída",1,0))</f>
        <v/>
      </c>
      <c r="O264" s="8">
        <f>IF(A264="","",IF(K264="Pendente","Pendente",IF(AND(K264="Concluída",H264&gt;G264),"Sim","Não")))</f>
        <v/>
      </c>
      <c r="P264" s="4" t="n"/>
    </row>
    <row r="265">
      <c r="A265" s="2" t="n"/>
      <c r="B265" s="32" t="n"/>
      <c r="C265" s="2" t="n"/>
      <c r="D265" s="2" t="n"/>
      <c r="E265" s="2" t="n"/>
      <c r="F265" s="4" t="n"/>
      <c r="G265" s="33" t="n"/>
      <c r="H265" s="33" t="n"/>
      <c r="I265" s="6" t="n"/>
      <c r="J265" s="6" t="n"/>
      <c r="K265" s="2" t="n"/>
      <c r="L265" s="2" t="n"/>
      <c r="M265" s="9">
        <f>IF(A265="","",IFERROR(VLOOKUP(L265,'Listas'!$A$2:$B$4,2,FALSE),0))</f>
        <v/>
      </c>
      <c r="N265" s="9">
        <f>IF(A265="","",IF(K265="Concluída",1,0))</f>
        <v/>
      </c>
      <c r="O265" s="10">
        <f>IF(A265="","",IF(K265="Pendente","Pendente",IF(AND(K265="Concluída",H265&gt;G265),"Sim","Não")))</f>
        <v/>
      </c>
      <c r="P265" s="4" t="n"/>
    </row>
    <row r="266">
      <c r="A266" s="2" t="n"/>
      <c r="B266" s="32" t="n"/>
      <c r="C266" s="2" t="n"/>
      <c r="D266" s="2" t="n"/>
      <c r="E266" s="2" t="n"/>
      <c r="F266" s="4" t="n"/>
      <c r="G266" s="33" t="n"/>
      <c r="H266" s="33" t="n"/>
      <c r="I266" s="6" t="n"/>
      <c r="J266" s="6" t="n"/>
      <c r="K266" s="2" t="n"/>
      <c r="L266" s="2" t="n"/>
      <c r="M266" s="7">
        <f>IF(A266="","",IFERROR(VLOOKUP(L266,'Listas'!$A$2:$B$4,2,FALSE),0))</f>
        <v/>
      </c>
      <c r="N266" s="7">
        <f>IF(A266="","",IF(K266="Concluída",1,0))</f>
        <v/>
      </c>
      <c r="O266" s="8">
        <f>IF(A266="","",IF(K266="Pendente","Pendente",IF(AND(K266="Concluída",H266&gt;G266),"Sim","Não")))</f>
        <v/>
      </c>
      <c r="P266" s="4" t="n"/>
    </row>
    <row r="267">
      <c r="A267" s="2" t="n"/>
      <c r="B267" s="32" t="n"/>
      <c r="C267" s="2" t="n"/>
      <c r="D267" s="2" t="n"/>
      <c r="E267" s="2" t="n"/>
      <c r="F267" s="4" t="n"/>
      <c r="G267" s="33" t="n"/>
      <c r="H267" s="33" t="n"/>
      <c r="I267" s="6" t="n"/>
      <c r="J267" s="6" t="n"/>
      <c r="K267" s="2" t="n"/>
      <c r="L267" s="2" t="n"/>
      <c r="M267" s="9">
        <f>IF(A267="","",IFERROR(VLOOKUP(L267,'Listas'!$A$2:$B$4,2,FALSE),0))</f>
        <v/>
      </c>
      <c r="N267" s="9">
        <f>IF(A267="","",IF(K267="Concluída",1,0))</f>
        <v/>
      </c>
      <c r="O267" s="10">
        <f>IF(A267="","",IF(K267="Pendente","Pendente",IF(AND(K267="Concluída",H267&gt;G267),"Sim","Não")))</f>
        <v/>
      </c>
      <c r="P267" s="4" t="n"/>
    </row>
    <row r="268">
      <c r="A268" s="2" t="n"/>
      <c r="B268" s="32" t="n"/>
      <c r="C268" s="2" t="n"/>
      <c r="D268" s="2" t="n"/>
      <c r="E268" s="2" t="n"/>
      <c r="F268" s="4" t="n"/>
      <c r="G268" s="33" t="n"/>
      <c r="H268" s="33" t="n"/>
      <c r="I268" s="6" t="n"/>
      <c r="J268" s="6" t="n"/>
      <c r="K268" s="2" t="n"/>
      <c r="L268" s="2" t="n"/>
      <c r="M268" s="7">
        <f>IF(A268="","",IFERROR(VLOOKUP(L268,'Listas'!$A$2:$B$4,2,FALSE),0))</f>
        <v/>
      </c>
      <c r="N268" s="7">
        <f>IF(A268="","",IF(K268="Concluída",1,0))</f>
        <v/>
      </c>
      <c r="O268" s="8">
        <f>IF(A268="","",IF(K268="Pendente","Pendente",IF(AND(K268="Concluída",H268&gt;G268),"Sim","Não")))</f>
        <v/>
      </c>
      <c r="P268" s="4" t="n"/>
    </row>
    <row r="269">
      <c r="A269" s="2" t="n"/>
      <c r="B269" s="32" t="n"/>
      <c r="C269" s="2" t="n"/>
      <c r="D269" s="2" t="n"/>
      <c r="E269" s="2" t="n"/>
      <c r="F269" s="4" t="n"/>
      <c r="G269" s="33" t="n"/>
      <c r="H269" s="33" t="n"/>
      <c r="I269" s="6" t="n"/>
      <c r="J269" s="6" t="n"/>
      <c r="K269" s="2" t="n"/>
      <c r="L269" s="2" t="n"/>
      <c r="M269" s="9">
        <f>IF(A269="","",IFERROR(VLOOKUP(L269,'Listas'!$A$2:$B$4,2,FALSE),0))</f>
        <v/>
      </c>
      <c r="N269" s="9">
        <f>IF(A269="","",IF(K269="Concluída",1,0))</f>
        <v/>
      </c>
      <c r="O269" s="10">
        <f>IF(A269="","",IF(K269="Pendente","Pendente",IF(AND(K269="Concluída",H269&gt;G269),"Sim","Não")))</f>
        <v/>
      </c>
      <c r="P269" s="4" t="n"/>
    </row>
    <row r="270">
      <c r="A270" s="2" t="n"/>
      <c r="B270" s="32" t="n"/>
      <c r="C270" s="2" t="n"/>
      <c r="D270" s="2" t="n"/>
      <c r="E270" s="2" t="n"/>
      <c r="F270" s="4" t="n"/>
      <c r="G270" s="33" t="n"/>
      <c r="H270" s="33" t="n"/>
      <c r="I270" s="6" t="n"/>
      <c r="J270" s="6" t="n"/>
      <c r="K270" s="2" t="n"/>
      <c r="L270" s="2" t="n"/>
      <c r="M270" s="7">
        <f>IF(A270="","",IFERROR(VLOOKUP(L270,'Listas'!$A$2:$B$4,2,FALSE),0))</f>
        <v/>
      </c>
      <c r="N270" s="7">
        <f>IF(A270="","",IF(K270="Concluída",1,0))</f>
        <v/>
      </c>
      <c r="O270" s="8">
        <f>IF(A270="","",IF(K270="Pendente","Pendente",IF(AND(K270="Concluída",H270&gt;G270),"Sim","Não")))</f>
        <v/>
      </c>
      <c r="P270" s="4" t="n"/>
    </row>
    <row r="271">
      <c r="A271" s="2" t="n"/>
      <c r="B271" s="32" t="n"/>
      <c r="C271" s="2" t="n"/>
      <c r="D271" s="2" t="n"/>
      <c r="E271" s="2" t="n"/>
      <c r="F271" s="4" t="n"/>
      <c r="G271" s="33" t="n"/>
      <c r="H271" s="33" t="n"/>
      <c r="I271" s="6" t="n"/>
      <c r="J271" s="6" t="n"/>
      <c r="K271" s="2" t="n"/>
      <c r="L271" s="2" t="n"/>
      <c r="M271" s="9">
        <f>IF(A271="","",IFERROR(VLOOKUP(L271,'Listas'!$A$2:$B$4,2,FALSE),0))</f>
        <v/>
      </c>
      <c r="N271" s="9">
        <f>IF(A271="","",IF(K271="Concluída",1,0))</f>
        <v/>
      </c>
      <c r="O271" s="10">
        <f>IF(A271="","",IF(K271="Pendente","Pendente",IF(AND(K271="Concluída",H271&gt;G271),"Sim","Não")))</f>
        <v/>
      </c>
      <c r="P271" s="4" t="n"/>
    </row>
    <row r="272">
      <c r="A272" s="2" t="n"/>
      <c r="B272" s="32" t="n"/>
      <c r="C272" s="2" t="n"/>
      <c r="D272" s="2" t="n"/>
      <c r="E272" s="2" t="n"/>
      <c r="F272" s="4" t="n"/>
      <c r="G272" s="33" t="n"/>
      <c r="H272" s="33" t="n"/>
      <c r="I272" s="6" t="n"/>
      <c r="J272" s="6" t="n"/>
      <c r="K272" s="2" t="n"/>
      <c r="L272" s="2" t="n"/>
      <c r="M272" s="7">
        <f>IF(A272="","",IFERROR(VLOOKUP(L272,'Listas'!$A$2:$B$4,2,FALSE),0))</f>
        <v/>
      </c>
      <c r="N272" s="7">
        <f>IF(A272="","",IF(K272="Concluída",1,0))</f>
        <v/>
      </c>
      <c r="O272" s="8">
        <f>IF(A272="","",IF(K272="Pendente","Pendente",IF(AND(K272="Concluída",H272&gt;G272),"Sim","Não")))</f>
        <v/>
      </c>
      <c r="P272" s="4" t="n"/>
    </row>
    <row r="273">
      <c r="A273" s="2" t="n"/>
      <c r="B273" s="32" t="n"/>
      <c r="C273" s="2" t="n"/>
      <c r="D273" s="2" t="n"/>
      <c r="E273" s="2" t="n"/>
      <c r="F273" s="4" t="n"/>
      <c r="G273" s="33" t="n"/>
      <c r="H273" s="33" t="n"/>
      <c r="I273" s="6" t="n"/>
      <c r="J273" s="6" t="n"/>
      <c r="K273" s="2" t="n"/>
      <c r="L273" s="2" t="n"/>
      <c r="M273" s="9">
        <f>IF(A273="","",IFERROR(VLOOKUP(L273,'Listas'!$A$2:$B$4,2,FALSE),0))</f>
        <v/>
      </c>
      <c r="N273" s="9">
        <f>IF(A273="","",IF(K273="Concluída",1,0))</f>
        <v/>
      </c>
      <c r="O273" s="10">
        <f>IF(A273="","",IF(K273="Pendente","Pendente",IF(AND(K273="Concluída",H273&gt;G273),"Sim","Não")))</f>
        <v/>
      </c>
      <c r="P273" s="4" t="n"/>
    </row>
    <row r="274">
      <c r="A274" s="2" t="n"/>
      <c r="B274" s="32" t="n"/>
      <c r="C274" s="2" t="n"/>
      <c r="D274" s="2" t="n"/>
      <c r="E274" s="2" t="n"/>
      <c r="F274" s="4" t="n"/>
      <c r="G274" s="33" t="n"/>
      <c r="H274" s="33" t="n"/>
      <c r="I274" s="6" t="n"/>
      <c r="J274" s="6" t="n"/>
      <c r="K274" s="2" t="n"/>
      <c r="L274" s="2" t="n"/>
      <c r="M274" s="7">
        <f>IF(A274="","",IFERROR(VLOOKUP(L274,'Listas'!$A$2:$B$4,2,FALSE),0))</f>
        <v/>
      </c>
      <c r="N274" s="7">
        <f>IF(A274="","",IF(K274="Concluída",1,0))</f>
        <v/>
      </c>
      <c r="O274" s="8">
        <f>IF(A274="","",IF(K274="Pendente","Pendente",IF(AND(K274="Concluída",H274&gt;G274),"Sim","Não")))</f>
        <v/>
      </c>
      <c r="P274" s="4" t="n"/>
    </row>
    <row r="275">
      <c r="A275" s="2" t="n"/>
      <c r="B275" s="32" t="n"/>
      <c r="C275" s="2" t="n"/>
      <c r="D275" s="2" t="n"/>
      <c r="E275" s="2" t="n"/>
      <c r="F275" s="4" t="n"/>
      <c r="G275" s="33" t="n"/>
      <c r="H275" s="33" t="n"/>
      <c r="I275" s="6" t="n"/>
      <c r="J275" s="6" t="n"/>
      <c r="K275" s="2" t="n"/>
      <c r="L275" s="2" t="n"/>
      <c r="M275" s="9">
        <f>IF(A275="","",IFERROR(VLOOKUP(L275,'Listas'!$A$2:$B$4,2,FALSE),0))</f>
        <v/>
      </c>
      <c r="N275" s="9">
        <f>IF(A275="","",IF(K275="Concluída",1,0))</f>
        <v/>
      </c>
      <c r="O275" s="10">
        <f>IF(A275="","",IF(K275="Pendente","Pendente",IF(AND(K275="Concluída",H275&gt;G275),"Sim","Não")))</f>
        <v/>
      </c>
      <c r="P275" s="4" t="n"/>
    </row>
    <row r="276">
      <c r="A276" s="2" t="n"/>
      <c r="B276" s="32" t="n"/>
      <c r="C276" s="2" t="n"/>
      <c r="D276" s="2" t="n"/>
      <c r="E276" s="2" t="n"/>
      <c r="F276" s="4" t="n"/>
      <c r="G276" s="33" t="n"/>
      <c r="H276" s="33" t="n"/>
      <c r="I276" s="6" t="n"/>
      <c r="J276" s="6" t="n"/>
      <c r="K276" s="2" t="n"/>
      <c r="L276" s="2" t="n"/>
      <c r="M276" s="7">
        <f>IF(A276="","",IFERROR(VLOOKUP(L276,'Listas'!$A$2:$B$4,2,FALSE),0))</f>
        <v/>
      </c>
      <c r="N276" s="7">
        <f>IF(A276="","",IF(K276="Concluída",1,0))</f>
        <v/>
      </c>
      <c r="O276" s="8">
        <f>IF(A276="","",IF(K276="Pendente","Pendente",IF(AND(K276="Concluída",H276&gt;G276),"Sim","Não")))</f>
        <v/>
      </c>
      <c r="P276" s="4" t="n"/>
    </row>
    <row r="277">
      <c r="A277" s="2" t="n"/>
      <c r="B277" s="32" t="n"/>
      <c r="C277" s="2" t="n"/>
      <c r="D277" s="2" t="n"/>
      <c r="E277" s="2" t="n"/>
      <c r="F277" s="4" t="n"/>
      <c r="G277" s="33" t="n"/>
      <c r="H277" s="33" t="n"/>
      <c r="I277" s="6" t="n"/>
      <c r="J277" s="6" t="n"/>
      <c r="K277" s="2" t="n"/>
      <c r="L277" s="2" t="n"/>
      <c r="M277" s="9">
        <f>IF(A277="","",IFERROR(VLOOKUP(L277,'Listas'!$A$2:$B$4,2,FALSE),0))</f>
        <v/>
      </c>
      <c r="N277" s="9">
        <f>IF(A277="","",IF(K277="Concluída",1,0))</f>
        <v/>
      </c>
      <c r="O277" s="10">
        <f>IF(A277="","",IF(K277="Pendente","Pendente",IF(AND(K277="Concluída",H277&gt;G277),"Sim","Não")))</f>
        <v/>
      </c>
      <c r="P277" s="4" t="n"/>
    </row>
    <row r="278">
      <c r="A278" s="2" t="n"/>
      <c r="B278" s="32" t="n"/>
      <c r="C278" s="2" t="n"/>
      <c r="D278" s="2" t="n"/>
      <c r="E278" s="2" t="n"/>
      <c r="F278" s="4" t="n"/>
      <c r="G278" s="33" t="n"/>
      <c r="H278" s="33" t="n"/>
      <c r="I278" s="6" t="n"/>
      <c r="J278" s="6" t="n"/>
      <c r="K278" s="2" t="n"/>
      <c r="L278" s="2" t="n"/>
      <c r="M278" s="7">
        <f>IF(A278="","",IFERROR(VLOOKUP(L278,'Listas'!$A$2:$B$4,2,FALSE),0))</f>
        <v/>
      </c>
      <c r="N278" s="7">
        <f>IF(A278="","",IF(K278="Concluída",1,0))</f>
        <v/>
      </c>
      <c r="O278" s="8">
        <f>IF(A278="","",IF(K278="Pendente","Pendente",IF(AND(K278="Concluída",H278&gt;G278),"Sim","Não")))</f>
        <v/>
      </c>
      <c r="P278" s="4" t="n"/>
    </row>
    <row r="279">
      <c r="A279" s="2" t="n"/>
      <c r="B279" s="32" t="n"/>
      <c r="C279" s="2" t="n"/>
      <c r="D279" s="2" t="n"/>
      <c r="E279" s="2" t="n"/>
      <c r="F279" s="4" t="n"/>
      <c r="G279" s="33" t="n"/>
      <c r="H279" s="33" t="n"/>
      <c r="I279" s="6" t="n"/>
      <c r="J279" s="6" t="n"/>
      <c r="K279" s="2" t="n"/>
      <c r="L279" s="2" t="n"/>
      <c r="M279" s="9">
        <f>IF(A279="","",IFERROR(VLOOKUP(L279,'Listas'!$A$2:$B$4,2,FALSE),0))</f>
        <v/>
      </c>
      <c r="N279" s="9">
        <f>IF(A279="","",IF(K279="Concluída",1,0))</f>
        <v/>
      </c>
      <c r="O279" s="10">
        <f>IF(A279="","",IF(K279="Pendente","Pendente",IF(AND(K279="Concluída",H279&gt;G279),"Sim","Não")))</f>
        <v/>
      </c>
      <c r="P279" s="4" t="n"/>
    </row>
    <row r="280">
      <c r="A280" s="2" t="n"/>
      <c r="B280" s="32" t="n"/>
      <c r="C280" s="2" t="n"/>
      <c r="D280" s="2" t="n"/>
      <c r="E280" s="2" t="n"/>
      <c r="F280" s="4" t="n"/>
      <c r="G280" s="33" t="n"/>
      <c r="H280" s="33" t="n"/>
      <c r="I280" s="6" t="n"/>
      <c r="J280" s="6" t="n"/>
      <c r="K280" s="2" t="n"/>
      <c r="L280" s="2" t="n"/>
      <c r="M280" s="7">
        <f>IF(A280="","",IFERROR(VLOOKUP(L280,'Listas'!$A$2:$B$4,2,FALSE),0))</f>
        <v/>
      </c>
      <c r="N280" s="7">
        <f>IF(A280="","",IF(K280="Concluída",1,0))</f>
        <v/>
      </c>
      <c r="O280" s="8">
        <f>IF(A280="","",IF(K280="Pendente","Pendente",IF(AND(K280="Concluída",H280&gt;G280),"Sim","Não")))</f>
        <v/>
      </c>
      <c r="P280" s="4" t="n"/>
    </row>
    <row r="281">
      <c r="A281" s="2" t="n"/>
      <c r="B281" s="32" t="n"/>
      <c r="C281" s="2" t="n"/>
      <c r="D281" s="2" t="n"/>
      <c r="E281" s="2" t="n"/>
      <c r="F281" s="4" t="n"/>
      <c r="G281" s="33" t="n"/>
      <c r="H281" s="33" t="n"/>
      <c r="I281" s="6" t="n"/>
      <c r="J281" s="6" t="n"/>
      <c r="K281" s="2" t="n"/>
      <c r="L281" s="2" t="n"/>
      <c r="M281" s="9">
        <f>IF(A281="","",IFERROR(VLOOKUP(L281,'Listas'!$A$2:$B$4,2,FALSE),0))</f>
        <v/>
      </c>
      <c r="N281" s="9">
        <f>IF(A281="","",IF(K281="Concluída",1,0))</f>
        <v/>
      </c>
      <c r="O281" s="10">
        <f>IF(A281="","",IF(K281="Pendente","Pendente",IF(AND(K281="Concluída",H281&gt;G281),"Sim","Não")))</f>
        <v/>
      </c>
      <c r="P281" s="4" t="n"/>
    </row>
    <row r="282">
      <c r="A282" s="2" t="n"/>
      <c r="B282" s="32" t="n"/>
      <c r="C282" s="2" t="n"/>
      <c r="D282" s="2" t="n"/>
      <c r="E282" s="2" t="n"/>
      <c r="F282" s="4" t="n"/>
      <c r="G282" s="33" t="n"/>
      <c r="H282" s="33" t="n"/>
      <c r="I282" s="6" t="n"/>
      <c r="J282" s="6" t="n"/>
      <c r="K282" s="2" t="n"/>
      <c r="L282" s="2" t="n"/>
      <c r="M282" s="7">
        <f>IF(A282="","",IFERROR(VLOOKUP(L282,'Listas'!$A$2:$B$4,2,FALSE),0))</f>
        <v/>
      </c>
      <c r="N282" s="7">
        <f>IF(A282="","",IF(K282="Concluída",1,0))</f>
        <v/>
      </c>
      <c r="O282" s="8">
        <f>IF(A282="","",IF(K282="Pendente","Pendente",IF(AND(K282="Concluída",H282&gt;G282),"Sim","Não")))</f>
        <v/>
      </c>
      <c r="P282" s="4" t="n"/>
    </row>
    <row r="283">
      <c r="A283" s="2" t="n"/>
      <c r="B283" s="32" t="n"/>
      <c r="C283" s="2" t="n"/>
      <c r="D283" s="2" t="n"/>
      <c r="E283" s="2" t="n"/>
      <c r="F283" s="4" t="n"/>
      <c r="G283" s="33" t="n"/>
      <c r="H283" s="33" t="n"/>
      <c r="I283" s="6" t="n"/>
      <c r="J283" s="6" t="n"/>
      <c r="K283" s="2" t="n"/>
      <c r="L283" s="2" t="n"/>
      <c r="M283" s="9">
        <f>IF(A283="","",IFERROR(VLOOKUP(L283,'Listas'!$A$2:$B$4,2,FALSE),0))</f>
        <v/>
      </c>
      <c r="N283" s="9">
        <f>IF(A283="","",IF(K283="Concluída",1,0))</f>
        <v/>
      </c>
      <c r="O283" s="10">
        <f>IF(A283="","",IF(K283="Pendente","Pendente",IF(AND(K283="Concluída",H283&gt;G283),"Sim","Não")))</f>
        <v/>
      </c>
      <c r="P283" s="4" t="n"/>
    </row>
    <row r="284">
      <c r="A284" s="2" t="n"/>
      <c r="B284" s="32" t="n"/>
      <c r="C284" s="2" t="n"/>
      <c r="D284" s="2" t="n"/>
      <c r="E284" s="2" t="n"/>
      <c r="F284" s="4" t="n"/>
      <c r="G284" s="33" t="n"/>
      <c r="H284" s="33" t="n"/>
      <c r="I284" s="6" t="n"/>
      <c r="J284" s="6" t="n"/>
      <c r="K284" s="2" t="n"/>
      <c r="L284" s="2" t="n"/>
      <c r="M284" s="7">
        <f>IF(A284="","",IFERROR(VLOOKUP(L284,'Listas'!$A$2:$B$4,2,FALSE),0))</f>
        <v/>
      </c>
      <c r="N284" s="7">
        <f>IF(A284="","",IF(K284="Concluída",1,0))</f>
        <v/>
      </c>
      <c r="O284" s="8">
        <f>IF(A284="","",IF(K284="Pendente","Pendente",IF(AND(K284="Concluída",H284&gt;G284),"Sim","Não")))</f>
        <v/>
      </c>
      <c r="P284" s="4" t="n"/>
    </row>
    <row r="285">
      <c r="A285" s="2" t="n"/>
      <c r="B285" s="32" t="n"/>
      <c r="C285" s="2" t="n"/>
      <c r="D285" s="2" t="n"/>
      <c r="E285" s="2" t="n"/>
      <c r="F285" s="4" t="n"/>
      <c r="G285" s="33" t="n"/>
      <c r="H285" s="33" t="n"/>
      <c r="I285" s="6" t="n"/>
      <c r="J285" s="6" t="n"/>
      <c r="K285" s="2" t="n"/>
      <c r="L285" s="2" t="n"/>
      <c r="M285" s="9">
        <f>IF(A285="","",IFERROR(VLOOKUP(L285,'Listas'!$A$2:$B$4,2,FALSE),0))</f>
        <v/>
      </c>
      <c r="N285" s="9">
        <f>IF(A285="","",IF(K285="Concluída",1,0))</f>
        <v/>
      </c>
      <c r="O285" s="10">
        <f>IF(A285="","",IF(K285="Pendente","Pendente",IF(AND(K285="Concluída",H285&gt;G285),"Sim","Não")))</f>
        <v/>
      </c>
      <c r="P285" s="4" t="n"/>
    </row>
    <row r="286">
      <c r="A286" s="2" t="n"/>
      <c r="B286" s="32" t="n"/>
      <c r="C286" s="2" t="n"/>
      <c r="D286" s="2" t="n"/>
      <c r="E286" s="2" t="n"/>
      <c r="F286" s="4" t="n"/>
      <c r="G286" s="33" t="n"/>
      <c r="H286" s="33" t="n"/>
      <c r="I286" s="6" t="n"/>
      <c r="J286" s="6" t="n"/>
      <c r="K286" s="2" t="n"/>
      <c r="L286" s="2" t="n"/>
      <c r="M286" s="7">
        <f>IF(A286="","",IFERROR(VLOOKUP(L286,'Listas'!$A$2:$B$4,2,FALSE),0))</f>
        <v/>
      </c>
      <c r="N286" s="7">
        <f>IF(A286="","",IF(K286="Concluída",1,0))</f>
        <v/>
      </c>
      <c r="O286" s="8">
        <f>IF(A286="","",IF(K286="Pendente","Pendente",IF(AND(K286="Concluída",H286&gt;G286),"Sim","Não")))</f>
        <v/>
      </c>
      <c r="P286" s="4" t="n"/>
    </row>
    <row r="287">
      <c r="A287" s="2" t="n"/>
      <c r="B287" s="32" t="n"/>
      <c r="C287" s="2" t="n"/>
      <c r="D287" s="2" t="n"/>
      <c r="E287" s="2" t="n"/>
      <c r="F287" s="4" t="n"/>
      <c r="G287" s="33" t="n"/>
      <c r="H287" s="33" t="n"/>
      <c r="I287" s="6" t="n"/>
      <c r="J287" s="6" t="n"/>
      <c r="K287" s="2" t="n"/>
      <c r="L287" s="2" t="n"/>
      <c r="M287" s="9">
        <f>IF(A287="","",IFERROR(VLOOKUP(L287,'Listas'!$A$2:$B$4,2,FALSE),0))</f>
        <v/>
      </c>
      <c r="N287" s="9">
        <f>IF(A287="","",IF(K287="Concluída",1,0))</f>
        <v/>
      </c>
      <c r="O287" s="10">
        <f>IF(A287="","",IF(K287="Pendente","Pendente",IF(AND(K287="Concluída",H287&gt;G287),"Sim","Não")))</f>
        <v/>
      </c>
      <c r="P287" s="4" t="n"/>
    </row>
    <row r="288">
      <c r="A288" s="2" t="n"/>
      <c r="B288" s="32" t="n"/>
      <c r="C288" s="2" t="n"/>
      <c r="D288" s="2" t="n"/>
      <c r="E288" s="2" t="n"/>
      <c r="F288" s="4" t="n"/>
      <c r="G288" s="33" t="n"/>
      <c r="H288" s="33" t="n"/>
      <c r="I288" s="6" t="n"/>
      <c r="J288" s="6" t="n"/>
      <c r="K288" s="2" t="n"/>
      <c r="L288" s="2" t="n"/>
      <c r="M288" s="7">
        <f>IF(A288="","",IFERROR(VLOOKUP(L288,'Listas'!$A$2:$B$4,2,FALSE),0))</f>
        <v/>
      </c>
      <c r="N288" s="7">
        <f>IF(A288="","",IF(K288="Concluída",1,0))</f>
        <v/>
      </c>
      <c r="O288" s="8">
        <f>IF(A288="","",IF(K288="Pendente","Pendente",IF(AND(K288="Concluída",H288&gt;G288),"Sim","Não")))</f>
        <v/>
      </c>
      <c r="P288" s="4" t="n"/>
    </row>
    <row r="289">
      <c r="A289" s="2" t="n"/>
      <c r="B289" s="32" t="n"/>
      <c r="C289" s="2" t="n"/>
      <c r="D289" s="2" t="n"/>
      <c r="E289" s="2" t="n"/>
      <c r="F289" s="4" t="n"/>
      <c r="G289" s="33" t="n"/>
      <c r="H289" s="33" t="n"/>
      <c r="I289" s="6" t="n"/>
      <c r="J289" s="6" t="n"/>
      <c r="K289" s="2" t="n"/>
      <c r="L289" s="2" t="n"/>
      <c r="M289" s="9">
        <f>IF(A289="","",IFERROR(VLOOKUP(L289,'Listas'!$A$2:$B$4,2,FALSE),0))</f>
        <v/>
      </c>
      <c r="N289" s="9">
        <f>IF(A289="","",IF(K289="Concluída",1,0))</f>
        <v/>
      </c>
      <c r="O289" s="10">
        <f>IF(A289="","",IF(K289="Pendente","Pendente",IF(AND(K289="Concluída",H289&gt;G289),"Sim","Não")))</f>
        <v/>
      </c>
      <c r="P289" s="4" t="n"/>
    </row>
    <row r="290">
      <c r="A290" s="2" t="n"/>
      <c r="B290" s="32" t="n"/>
      <c r="C290" s="2" t="n"/>
      <c r="D290" s="2" t="n"/>
      <c r="E290" s="2" t="n"/>
      <c r="F290" s="4" t="n"/>
      <c r="G290" s="33" t="n"/>
      <c r="H290" s="33" t="n"/>
      <c r="I290" s="6" t="n"/>
      <c r="J290" s="6" t="n"/>
      <c r="K290" s="2" t="n"/>
      <c r="L290" s="2" t="n"/>
      <c r="M290" s="7">
        <f>IF(A290="","",IFERROR(VLOOKUP(L290,'Listas'!$A$2:$B$4,2,FALSE),0))</f>
        <v/>
      </c>
      <c r="N290" s="7">
        <f>IF(A290="","",IF(K290="Concluída",1,0))</f>
        <v/>
      </c>
      <c r="O290" s="8">
        <f>IF(A290="","",IF(K290="Pendente","Pendente",IF(AND(K290="Concluída",H290&gt;G290),"Sim","Não")))</f>
        <v/>
      </c>
      <c r="P290" s="4" t="n"/>
    </row>
    <row r="291">
      <c r="A291" s="2" t="n"/>
      <c r="B291" s="32" t="n"/>
      <c r="C291" s="2" t="n"/>
      <c r="D291" s="2" t="n"/>
      <c r="E291" s="2" t="n"/>
      <c r="F291" s="4" t="n"/>
      <c r="G291" s="33" t="n"/>
      <c r="H291" s="33" t="n"/>
      <c r="I291" s="6" t="n"/>
      <c r="J291" s="6" t="n"/>
      <c r="K291" s="2" t="n"/>
      <c r="L291" s="2" t="n"/>
      <c r="M291" s="9">
        <f>IF(A291="","",IFERROR(VLOOKUP(L291,'Listas'!$A$2:$B$4,2,FALSE),0))</f>
        <v/>
      </c>
      <c r="N291" s="9">
        <f>IF(A291="","",IF(K291="Concluída",1,0))</f>
        <v/>
      </c>
      <c r="O291" s="10">
        <f>IF(A291="","",IF(K291="Pendente","Pendente",IF(AND(K291="Concluída",H291&gt;G291),"Sim","Não")))</f>
        <v/>
      </c>
      <c r="P291" s="4" t="n"/>
    </row>
    <row r="292">
      <c r="A292" s="2" t="n"/>
      <c r="B292" s="32" t="n"/>
      <c r="C292" s="2" t="n"/>
      <c r="D292" s="2" t="n"/>
      <c r="E292" s="2" t="n"/>
      <c r="F292" s="4" t="n"/>
      <c r="G292" s="33" t="n"/>
      <c r="H292" s="33" t="n"/>
      <c r="I292" s="6" t="n"/>
      <c r="J292" s="6" t="n"/>
      <c r="K292" s="2" t="n"/>
      <c r="L292" s="2" t="n"/>
      <c r="M292" s="7">
        <f>IF(A292="","",IFERROR(VLOOKUP(L292,'Listas'!$A$2:$B$4,2,FALSE),0))</f>
        <v/>
      </c>
      <c r="N292" s="7">
        <f>IF(A292="","",IF(K292="Concluída",1,0))</f>
        <v/>
      </c>
      <c r="O292" s="8">
        <f>IF(A292="","",IF(K292="Pendente","Pendente",IF(AND(K292="Concluída",H292&gt;G292),"Sim","Não")))</f>
        <v/>
      </c>
      <c r="P292" s="4" t="n"/>
    </row>
    <row r="293">
      <c r="A293" s="2" t="n"/>
      <c r="B293" s="32" t="n"/>
      <c r="C293" s="2" t="n"/>
      <c r="D293" s="2" t="n"/>
      <c r="E293" s="2" t="n"/>
      <c r="F293" s="4" t="n"/>
      <c r="G293" s="33" t="n"/>
      <c r="H293" s="33" t="n"/>
      <c r="I293" s="6" t="n"/>
      <c r="J293" s="6" t="n"/>
      <c r="K293" s="2" t="n"/>
      <c r="L293" s="2" t="n"/>
      <c r="M293" s="9">
        <f>IF(A293="","",IFERROR(VLOOKUP(L293,'Listas'!$A$2:$B$4,2,FALSE),0))</f>
        <v/>
      </c>
      <c r="N293" s="9">
        <f>IF(A293="","",IF(K293="Concluída",1,0))</f>
        <v/>
      </c>
      <c r="O293" s="10">
        <f>IF(A293="","",IF(K293="Pendente","Pendente",IF(AND(K293="Concluída",H293&gt;G293),"Sim","Não")))</f>
        <v/>
      </c>
      <c r="P293" s="4" t="n"/>
    </row>
    <row r="294">
      <c r="A294" s="2" t="n"/>
      <c r="B294" s="32" t="n"/>
      <c r="C294" s="2" t="n"/>
      <c r="D294" s="2" t="n"/>
      <c r="E294" s="2" t="n"/>
      <c r="F294" s="4" t="n"/>
      <c r="G294" s="33" t="n"/>
      <c r="H294" s="33" t="n"/>
      <c r="I294" s="6" t="n"/>
      <c r="J294" s="6" t="n"/>
      <c r="K294" s="2" t="n"/>
      <c r="L294" s="2" t="n"/>
      <c r="M294" s="7">
        <f>IF(A294="","",IFERROR(VLOOKUP(L294,'Listas'!$A$2:$B$4,2,FALSE),0))</f>
        <v/>
      </c>
      <c r="N294" s="7">
        <f>IF(A294="","",IF(K294="Concluída",1,0))</f>
        <v/>
      </c>
      <c r="O294" s="8">
        <f>IF(A294="","",IF(K294="Pendente","Pendente",IF(AND(K294="Concluída",H294&gt;G294),"Sim","Não")))</f>
        <v/>
      </c>
      <c r="P294" s="4" t="n"/>
    </row>
    <row r="295">
      <c r="A295" s="2" t="n"/>
      <c r="B295" s="32" t="n"/>
      <c r="C295" s="2" t="n"/>
      <c r="D295" s="2" t="n"/>
      <c r="E295" s="2" t="n"/>
      <c r="F295" s="4" t="n"/>
      <c r="G295" s="33" t="n"/>
      <c r="H295" s="33" t="n"/>
      <c r="I295" s="6" t="n"/>
      <c r="J295" s="6" t="n"/>
      <c r="K295" s="2" t="n"/>
      <c r="L295" s="2" t="n"/>
      <c r="M295" s="9">
        <f>IF(A295="","",IFERROR(VLOOKUP(L295,'Listas'!$A$2:$B$4,2,FALSE),0))</f>
        <v/>
      </c>
      <c r="N295" s="9">
        <f>IF(A295="","",IF(K295="Concluída",1,0))</f>
        <v/>
      </c>
      <c r="O295" s="10">
        <f>IF(A295="","",IF(K295="Pendente","Pendente",IF(AND(K295="Concluída",H295&gt;G295),"Sim","Não")))</f>
        <v/>
      </c>
      <c r="P295" s="4" t="n"/>
    </row>
    <row r="296">
      <c r="A296" s="2" t="n"/>
      <c r="B296" s="32" t="n"/>
      <c r="C296" s="2" t="n"/>
      <c r="D296" s="2" t="n"/>
      <c r="E296" s="2" t="n"/>
      <c r="F296" s="4" t="n"/>
      <c r="G296" s="33" t="n"/>
      <c r="H296" s="33" t="n"/>
      <c r="I296" s="6" t="n"/>
      <c r="J296" s="6" t="n"/>
      <c r="K296" s="2" t="n"/>
      <c r="L296" s="2" t="n"/>
      <c r="M296" s="7">
        <f>IF(A296="","",IFERROR(VLOOKUP(L296,'Listas'!$A$2:$B$4,2,FALSE),0))</f>
        <v/>
      </c>
      <c r="N296" s="7">
        <f>IF(A296="","",IF(K296="Concluída",1,0))</f>
        <v/>
      </c>
      <c r="O296" s="8">
        <f>IF(A296="","",IF(K296="Pendente","Pendente",IF(AND(K296="Concluída",H296&gt;G296),"Sim","Não")))</f>
        <v/>
      </c>
      <c r="P296" s="4" t="n"/>
    </row>
    <row r="297">
      <c r="A297" s="2" t="n"/>
      <c r="B297" s="32" t="n"/>
      <c r="C297" s="2" t="n"/>
      <c r="D297" s="2" t="n"/>
      <c r="E297" s="2" t="n"/>
      <c r="F297" s="4" t="n"/>
      <c r="G297" s="33" t="n"/>
      <c r="H297" s="33" t="n"/>
      <c r="I297" s="6" t="n"/>
      <c r="J297" s="6" t="n"/>
      <c r="K297" s="2" t="n"/>
      <c r="L297" s="2" t="n"/>
      <c r="M297" s="9">
        <f>IF(A297="","",IFERROR(VLOOKUP(L297,'Listas'!$A$2:$B$4,2,FALSE),0))</f>
        <v/>
      </c>
      <c r="N297" s="9">
        <f>IF(A297="","",IF(K297="Concluída",1,0))</f>
        <v/>
      </c>
      <c r="O297" s="10">
        <f>IF(A297="","",IF(K297="Pendente","Pendente",IF(AND(K297="Concluída",H297&gt;G297),"Sim","Não")))</f>
        <v/>
      </c>
      <c r="P297" s="4" t="n"/>
    </row>
    <row r="298">
      <c r="A298" s="2" t="n"/>
      <c r="B298" s="32" t="n"/>
      <c r="C298" s="2" t="n"/>
      <c r="D298" s="2" t="n"/>
      <c r="E298" s="2" t="n"/>
      <c r="F298" s="4" t="n"/>
      <c r="G298" s="33" t="n"/>
      <c r="H298" s="33" t="n"/>
      <c r="I298" s="6" t="n"/>
      <c r="J298" s="6" t="n"/>
      <c r="K298" s="2" t="n"/>
      <c r="L298" s="2" t="n"/>
      <c r="M298" s="7">
        <f>IF(A298="","",IFERROR(VLOOKUP(L298,'Listas'!$A$2:$B$4,2,FALSE),0))</f>
        <v/>
      </c>
      <c r="N298" s="7">
        <f>IF(A298="","",IF(K298="Concluída",1,0))</f>
        <v/>
      </c>
      <c r="O298" s="8">
        <f>IF(A298="","",IF(K298="Pendente","Pendente",IF(AND(K298="Concluída",H298&gt;G298),"Sim","Não")))</f>
        <v/>
      </c>
      <c r="P298" s="4" t="n"/>
    </row>
    <row r="299">
      <c r="A299" s="2" t="n"/>
      <c r="B299" s="32" t="n"/>
      <c r="C299" s="2" t="n"/>
      <c r="D299" s="2" t="n"/>
      <c r="E299" s="2" t="n"/>
      <c r="F299" s="4" t="n"/>
      <c r="G299" s="33" t="n"/>
      <c r="H299" s="33" t="n"/>
      <c r="I299" s="6" t="n"/>
      <c r="J299" s="6" t="n"/>
      <c r="K299" s="2" t="n"/>
      <c r="L299" s="2" t="n"/>
      <c r="M299" s="9">
        <f>IF(A299="","",IFERROR(VLOOKUP(L299,'Listas'!$A$2:$B$4,2,FALSE),0))</f>
        <v/>
      </c>
      <c r="N299" s="9">
        <f>IF(A299="","",IF(K299="Concluída",1,0))</f>
        <v/>
      </c>
      <c r="O299" s="10">
        <f>IF(A299="","",IF(K299="Pendente","Pendente",IF(AND(K299="Concluída",H299&gt;G299),"Sim","Não")))</f>
        <v/>
      </c>
      <c r="P299" s="4" t="n"/>
    </row>
    <row r="300">
      <c r="A300" s="2" t="n"/>
      <c r="B300" s="32" t="n"/>
      <c r="C300" s="2" t="n"/>
      <c r="D300" s="2" t="n"/>
      <c r="E300" s="2" t="n"/>
      <c r="F300" s="4" t="n"/>
      <c r="G300" s="33" t="n"/>
      <c r="H300" s="33" t="n"/>
      <c r="I300" s="6" t="n"/>
      <c r="J300" s="6" t="n"/>
      <c r="K300" s="2" t="n"/>
      <c r="L300" s="2" t="n"/>
      <c r="M300" s="7">
        <f>IF(A300="","",IFERROR(VLOOKUP(L300,'Listas'!$A$2:$B$4,2,FALSE),0))</f>
        <v/>
      </c>
      <c r="N300" s="7">
        <f>IF(A300="","",IF(K300="Concluída",1,0))</f>
        <v/>
      </c>
      <c r="O300" s="8">
        <f>IF(A300="","",IF(K300="Pendente","Pendente",IF(AND(K300="Concluída",H300&gt;G300),"Sim","Não")))</f>
        <v/>
      </c>
      <c r="P300" s="4" t="n"/>
    </row>
    <row r="301">
      <c r="A301" s="2" t="n"/>
      <c r="B301" s="32" t="n"/>
      <c r="C301" s="2" t="n"/>
      <c r="D301" s="2" t="n"/>
      <c r="E301" s="2" t="n"/>
      <c r="F301" s="4" t="n"/>
      <c r="G301" s="33" t="n"/>
      <c r="H301" s="33" t="n"/>
      <c r="I301" s="6" t="n"/>
      <c r="J301" s="6" t="n"/>
      <c r="K301" s="2" t="n"/>
      <c r="L301" s="2" t="n"/>
      <c r="M301" s="9">
        <f>IF(A301="","",IFERROR(VLOOKUP(L301,'Listas'!$A$2:$B$4,2,FALSE),0))</f>
        <v/>
      </c>
      <c r="N301" s="9">
        <f>IF(A301="","",IF(K301="Concluída",1,0))</f>
        <v/>
      </c>
      <c r="O301" s="10">
        <f>IF(A301="","",IF(K301="Pendente","Pendente",IF(AND(K301="Concluída",H301&gt;G301),"Sim","Não")))</f>
        <v/>
      </c>
      <c r="P301" s="4" t="n"/>
    </row>
    <row r="302">
      <c r="A302" s="2" t="n"/>
      <c r="B302" s="32" t="n"/>
      <c r="C302" s="2" t="n"/>
      <c r="D302" s="2" t="n"/>
      <c r="E302" s="2" t="n"/>
      <c r="F302" s="4" t="n"/>
      <c r="G302" s="33" t="n"/>
      <c r="H302" s="33" t="n"/>
      <c r="I302" s="6" t="n"/>
      <c r="J302" s="6" t="n"/>
      <c r="K302" s="2" t="n"/>
      <c r="L302" s="2" t="n"/>
      <c r="M302" s="7">
        <f>IF(A302="","",IFERROR(VLOOKUP(L302,'Listas'!$A$2:$B$4,2,FALSE),0))</f>
        <v/>
      </c>
      <c r="N302" s="7">
        <f>IF(A302="","",IF(K302="Concluída",1,0))</f>
        <v/>
      </c>
      <c r="O302" s="8">
        <f>IF(A302="","",IF(K302="Pendente","Pendente",IF(AND(K302="Concluída",H302&gt;G302),"Sim","Não")))</f>
        <v/>
      </c>
      <c r="P302" s="4" t="n"/>
    </row>
    <row r="303">
      <c r="A303" s="2" t="n"/>
      <c r="B303" s="32" t="n"/>
      <c r="C303" s="2" t="n"/>
      <c r="D303" s="2" t="n"/>
      <c r="E303" s="2" t="n"/>
      <c r="F303" s="4" t="n"/>
      <c r="G303" s="33" t="n"/>
      <c r="H303" s="33" t="n"/>
      <c r="I303" s="6" t="n"/>
      <c r="J303" s="6" t="n"/>
      <c r="K303" s="2" t="n"/>
      <c r="L303" s="2" t="n"/>
      <c r="M303" s="9">
        <f>IF(A303="","",IFERROR(VLOOKUP(L303,'Listas'!$A$2:$B$4,2,FALSE),0))</f>
        <v/>
      </c>
      <c r="N303" s="9">
        <f>IF(A303="","",IF(K303="Concluída",1,0))</f>
        <v/>
      </c>
      <c r="O303" s="10">
        <f>IF(A303="","",IF(K303="Pendente","Pendente",IF(AND(K303="Concluída",H303&gt;G303),"Sim","Não")))</f>
        <v/>
      </c>
      <c r="P303" s="4" t="n"/>
    </row>
    <row r="304">
      <c r="A304" s="2" t="n"/>
      <c r="B304" s="32" t="n"/>
      <c r="C304" s="2" t="n"/>
      <c r="D304" s="2" t="n"/>
      <c r="E304" s="2" t="n"/>
      <c r="F304" s="4" t="n"/>
      <c r="G304" s="33" t="n"/>
      <c r="H304" s="33" t="n"/>
      <c r="I304" s="6" t="n"/>
      <c r="J304" s="6" t="n"/>
      <c r="K304" s="2" t="n"/>
      <c r="L304" s="2" t="n"/>
      <c r="M304" s="7">
        <f>IF(A304="","",IFERROR(VLOOKUP(L304,'Listas'!$A$2:$B$4,2,FALSE),0))</f>
        <v/>
      </c>
      <c r="N304" s="7">
        <f>IF(A304="","",IF(K304="Concluída",1,0))</f>
        <v/>
      </c>
      <c r="O304" s="8">
        <f>IF(A304="","",IF(K304="Pendente","Pendente",IF(AND(K304="Concluída",H304&gt;G304),"Sim","Não")))</f>
        <v/>
      </c>
      <c r="P304" s="4" t="n"/>
    </row>
    <row r="305">
      <c r="A305" s="2" t="n"/>
      <c r="B305" s="32" t="n"/>
      <c r="C305" s="2" t="n"/>
      <c r="D305" s="2" t="n"/>
      <c r="E305" s="2" t="n"/>
      <c r="F305" s="4" t="n"/>
      <c r="G305" s="33" t="n"/>
      <c r="H305" s="33" t="n"/>
      <c r="I305" s="6" t="n"/>
      <c r="J305" s="6" t="n"/>
      <c r="K305" s="2" t="n"/>
      <c r="L305" s="2" t="n"/>
      <c r="M305" s="9">
        <f>IF(A305="","",IFERROR(VLOOKUP(L305,'Listas'!$A$2:$B$4,2,FALSE),0))</f>
        <v/>
      </c>
      <c r="N305" s="9">
        <f>IF(A305="","",IF(K305="Concluída",1,0))</f>
        <v/>
      </c>
      <c r="O305" s="10">
        <f>IF(A305="","",IF(K305="Pendente","Pendente",IF(AND(K305="Concluída",H305&gt;G305),"Sim","Não")))</f>
        <v/>
      </c>
      <c r="P305" s="4" t="n"/>
    </row>
    <row r="306">
      <c r="A306" s="2" t="n"/>
      <c r="B306" s="32" t="n"/>
      <c r="C306" s="2" t="n"/>
      <c r="D306" s="2" t="n"/>
      <c r="E306" s="2" t="n"/>
      <c r="F306" s="4" t="n"/>
      <c r="G306" s="33" t="n"/>
      <c r="H306" s="33" t="n"/>
      <c r="I306" s="6" t="n"/>
      <c r="J306" s="6" t="n"/>
      <c r="K306" s="2" t="n"/>
      <c r="L306" s="2" t="n"/>
      <c r="M306" s="7">
        <f>IF(A306="","",IFERROR(VLOOKUP(L306,'Listas'!$A$2:$B$4,2,FALSE),0))</f>
        <v/>
      </c>
      <c r="N306" s="7">
        <f>IF(A306="","",IF(K306="Concluída",1,0))</f>
        <v/>
      </c>
      <c r="O306" s="8">
        <f>IF(A306="","",IF(K306="Pendente","Pendente",IF(AND(K306="Concluída",H306&gt;G306),"Sim","Não")))</f>
        <v/>
      </c>
      <c r="P306" s="4" t="n"/>
    </row>
    <row r="307">
      <c r="A307" s="2" t="n"/>
      <c r="B307" s="32" t="n"/>
      <c r="C307" s="2" t="n"/>
      <c r="D307" s="2" t="n"/>
      <c r="E307" s="2" t="n"/>
      <c r="F307" s="4" t="n"/>
      <c r="G307" s="33" t="n"/>
      <c r="H307" s="33" t="n"/>
      <c r="I307" s="6" t="n"/>
      <c r="J307" s="6" t="n"/>
      <c r="K307" s="2" t="n"/>
      <c r="L307" s="2" t="n"/>
      <c r="M307" s="9">
        <f>IF(A307="","",IFERROR(VLOOKUP(L307,'Listas'!$A$2:$B$4,2,FALSE),0))</f>
        <v/>
      </c>
      <c r="N307" s="9">
        <f>IF(A307="","",IF(K307="Concluída",1,0))</f>
        <v/>
      </c>
      <c r="O307" s="10">
        <f>IF(A307="","",IF(K307="Pendente","Pendente",IF(AND(K307="Concluída",H307&gt;G307),"Sim","Não")))</f>
        <v/>
      </c>
      <c r="P307" s="4" t="n"/>
    </row>
    <row r="308">
      <c r="A308" s="2" t="n"/>
      <c r="B308" s="32" t="n"/>
      <c r="C308" s="2" t="n"/>
      <c r="D308" s="2" t="n"/>
      <c r="E308" s="2" t="n"/>
      <c r="F308" s="4" t="n"/>
      <c r="G308" s="33" t="n"/>
      <c r="H308" s="33" t="n"/>
      <c r="I308" s="6" t="n"/>
      <c r="J308" s="6" t="n"/>
      <c r="K308" s="2" t="n"/>
      <c r="L308" s="2" t="n"/>
      <c r="M308" s="7">
        <f>IF(A308="","",IFERROR(VLOOKUP(L308,'Listas'!$A$2:$B$4,2,FALSE),0))</f>
        <v/>
      </c>
      <c r="N308" s="7">
        <f>IF(A308="","",IF(K308="Concluída",1,0))</f>
        <v/>
      </c>
      <c r="O308" s="8">
        <f>IF(A308="","",IF(K308="Pendente","Pendente",IF(AND(K308="Concluída",H308&gt;G308),"Sim","Não")))</f>
        <v/>
      </c>
      <c r="P308" s="4" t="n"/>
    </row>
    <row r="309">
      <c r="A309" s="2" t="n"/>
      <c r="B309" s="32" t="n"/>
      <c r="C309" s="2" t="n"/>
      <c r="D309" s="2" t="n"/>
      <c r="E309" s="2" t="n"/>
      <c r="F309" s="4" t="n"/>
      <c r="G309" s="33" t="n"/>
      <c r="H309" s="33" t="n"/>
      <c r="I309" s="6" t="n"/>
      <c r="J309" s="6" t="n"/>
      <c r="K309" s="2" t="n"/>
      <c r="L309" s="2" t="n"/>
      <c r="M309" s="9">
        <f>IF(A309="","",IFERROR(VLOOKUP(L309,'Listas'!$A$2:$B$4,2,FALSE),0))</f>
        <v/>
      </c>
      <c r="N309" s="9">
        <f>IF(A309="","",IF(K309="Concluída",1,0))</f>
        <v/>
      </c>
      <c r="O309" s="10">
        <f>IF(A309="","",IF(K309="Pendente","Pendente",IF(AND(K309="Concluída",H309&gt;G309),"Sim","Não")))</f>
        <v/>
      </c>
      <c r="P309" s="4" t="n"/>
    </row>
    <row r="310">
      <c r="A310" s="2" t="n"/>
      <c r="B310" s="32" t="n"/>
      <c r="C310" s="2" t="n"/>
      <c r="D310" s="2" t="n"/>
      <c r="E310" s="2" t="n"/>
      <c r="F310" s="4" t="n"/>
      <c r="G310" s="33" t="n"/>
      <c r="H310" s="33" t="n"/>
      <c r="I310" s="6" t="n"/>
      <c r="J310" s="6" t="n"/>
      <c r="K310" s="2" t="n"/>
      <c r="L310" s="2" t="n"/>
      <c r="M310" s="7">
        <f>IF(A310="","",IFERROR(VLOOKUP(L310,'Listas'!$A$2:$B$4,2,FALSE),0))</f>
        <v/>
      </c>
      <c r="N310" s="7">
        <f>IF(A310="","",IF(K310="Concluída",1,0))</f>
        <v/>
      </c>
      <c r="O310" s="8">
        <f>IF(A310="","",IF(K310="Pendente","Pendente",IF(AND(K310="Concluída",H310&gt;G310),"Sim","Não")))</f>
        <v/>
      </c>
      <c r="P310" s="4" t="n"/>
    </row>
    <row r="311">
      <c r="A311" s="2" t="n"/>
      <c r="B311" s="32" t="n"/>
      <c r="C311" s="2" t="n"/>
      <c r="D311" s="2" t="n"/>
      <c r="E311" s="2" t="n"/>
      <c r="F311" s="4" t="n"/>
      <c r="G311" s="33" t="n"/>
      <c r="H311" s="33" t="n"/>
      <c r="I311" s="6" t="n"/>
      <c r="J311" s="6" t="n"/>
      <c r="K311" s="2" t="n"/>
      <c r="L311" s="2" t="n"/>
      <c r="M311" s="9">
        <f>IF(A311="","",IFERROR(VLOOKUP(L311,'Listas'!$A$2:$B$4,2,FALSE),0))</f>
        <v/>
      </c>
      <c r="N311" s="9">
        <f>IF(A311="","",IF(K311="Concluída",1,0))</f>
        <v/>
      </c>
      <c r="O311" s="10">
        <f>IF(A311="","",IF(K311="Pendente","Pendente",IF(AND(K311="Concluída",H311&gt;G311),"Sim","Não")))</f>
        <v/>
      </c>
      <c r="P311" s="4" t="n"/>
    </row>
    <row r="312">
      <c r="A312" s="2" t="n"/>
      <c r="B312" s="32" t="n"/>
      <c r="C312" s="2" t="n"/>
      <c r="D312" s="2" t="n"/>
      <c r="E312" s="2" t="n"/>
      <c r="F312" s="4" t="n"/>
      <c r="G312" s="33" t="n"/>
      <c r="H312" s="33" t="n"/>
      <c r="I312" s="6" t="n"/>
      <c r="J312" s="6" t="n"/>
      <c r="K312" s="2" t="n"/>
      <c r="L312" s="2" t="n"/>
      <c r="M312" s="7">
        <f>IF(A312="","",IFERROR(VLOOKUP(L312,'Listas'!$A$2:$B$4,2,FALSE),0))</f>
        <v/>
      </c>
      <c r="N312" s="7">
        <f>IF(A312="","",IF(K312="Concluída",1,0))</f>
        <v/>
      </c>
      <c r="O312" s="8">
        <f>IF(A312="","",IF(K312="Pendente","Pendente",IF(AND(K312="Concluída",H312&gt;G312),"Sim","Não")))</f>
        <v/>
      </c>
      <c r="P312" s="4" t="n"/>
    </row>
    <row r="313">
      <c r="A313" s="2" t="n"/>
      <c r="B313" s="32" t="n"/>
      <c r="C313" s="2" t="n"/>
      <c r="D313" s="2" t="n"/>
      <c r="E313" s="2" t="n"/>
      <c r="F313" s="4" t="n"/>
      <c r="G313" s="33" t="n"/>
      <c r="H313" s="33" t="n"/>
      <c r="I313" s="6" t="n"/>
      <c r="J313" s="6" t="n"/>
      <c r="K313" s="2" t="n"/>
      <c r="L313" s="2" t="n"/>
      <c r="M313" s="9">
        <f>IF(A313="","",IFERROR(VLOOKUP(L313,'Listas'!$A$2:$B$4,2,FALSE),0))</f>
        <v/>
      </c>
      <c r="N313" s="9">
        <f>IF(A313="","",IF(K313="Concluída",1,0))</f>
        <v/>
      </c>
      <c r="O313" s="10">
        <f>IF(A313="","",IF(K313="Pendente","Pendente",IF(AND(K313="Concluída",H313&gt;G313),"Sim","Não")))</f>
        <v/>
      </c>
      <c r="P313" s="4" t="n"/>
    </row>
    <row r="314">
      <c r="A314" s="2" t="n"/>
      <c r="B314" s="32" t="n"/>
      <c r="C314" s="2" t="n"/>
      <c r="D314" s="2" t="n"/>
      <c r="E314" s="2" t="n"/>
      <c r="F314" s="4" t="n"/>
      <c r="G314" s="33" t="n"/>
      <c r="H314" s="33" t="n"/>
      <c r="I314" s="6" t="n"/>
      <c r="J314" s="6" t="n"/>
      <c r="K314" s="2" t="n"/>
      <c r="L314" s="2" t="n"/>
      <c r="M314" s="7">
        <f>IF(A314="","",IFERROR(VLOOKUP(L314,'Listas'!$A$2:$B$4,2,FALSE),0))</f>
        <v/>
      </c>
      <c r="N314" s="7">
        <f>IF(A314="","",IF(K314="Concluída",1,0))</f>
        <v/>
      </c>
      <c r="O314" s="8">
        <f>IF(A314="","",IF(K314="Pendente","Pendente",IF(AND(K314="Concluída",H314&gt;G314),"Sim","Não")))</f>
        <v/>
      </c>
      <c r="P314" s="4" t="n"/>
    </row>
    <row r="315">
      <c r="A315" s="2" t="n"/>
      <c r="B315" s="32" t="n"/>
      <c r="C315" s="2" t="n"/>
      <c r="D315" s="2" t="n"/>
      <c r="E315" s="2" t="n"/>
      <c r="F315" s="4" t="n"/>
      <c r="G315" s="33" t="n"/>
      <c r="H315" s="33" t="n"/>
      <c r="I315" s="6" t="n"/>
      <c r="J315" s="6" t="n"/>
      <c r="K315" s="2" t="n"/>
      <c r="L315" s="2" t="n"/>
      <c r="M315" s="9">
        <f>IF(A315="","",IFERROR(VLOOKUP(L315,'Listas'!$A$2:$B$4,2,FALSE),0))</f>
        <v/>
      </c>
      <c r="N315" s="9">
        <f>IF(A315="","",IF(K315="Concluída",1,0))</f>
        <v/>
      </c>
      <c r="O315" s="10">
        <f>IF(A315="","",IF(K315="Pendente","Pendente",IF(AND(K315="Concluída",H315&gt;G315),"Sim","Não")))</f>
        <v/>
      </c>
      <c r="P315" s="4" t="n"/>
    </row>
    <row r="316">
      <c r="A316" s="2" t="n"/>
      <c r="B316" s="32" t="n"/>
      <c r="C316" s="2" t="n"/>
      <c r="D316" s="2" t="n"/>
      <c r="E316" s="2" t="n"/>
      <c r="F316" s="4" t="n"/>
      <c r="G316" s="33" t="n"/>
      <c r="H316" s="33" t="n"/>
      <c r="I316" s="6" t="n"/>
      <c r="J316" s="6" t="n"/>
      <c r="K316" s="2" t="n"/>
      <c r="L316" s="2" t="n"/>
      <c r="M316" s="7">
        <f>IF(A316="","",IFERROR(VLOOKUP(L316,'Listas'!$A$2:$B$4,2,FALSE),0))</f>
        <v/>
      </c>
      <c r="N316" s="7">
        <f>IF(A316="","",IF(K316="Concluída",1,0))</f>
        <v/>
      </c>
      <c r="O316" s="8">
        <f>IF(A316="","",IF(K316="Pendente","Pendente",IF(AND(K316="Concluída",H316&gt;G316),"Sim","Não")))</f>
        <v/>
      </c>
      <c r="P316" s="4" t="n"/>
    </row>
    <row r="317">
      <c r="A317" s="2" t="n"/>
      <c r="B317" s="32" t="n"/>
      <c r="C317" s="2" t="n"/>
      <c r="D317" s="2" t="n"/>
      <c r="E317" s="2" t="n"/>
      <c r="F317" s="4" t="n"/>
      <c r="G317" s="33" t="n"/>
      <c r="H317" s="33" t="n"/>
      <c r="I317" s="6" t="n"/>
      <c r="J317" s="6" t="n"/>
      <c r="K317" s="2" t="n"/>
      <c r="L317" s="2" t="n"/>
      <c r="M317" s="9">
        <f>IF(A317="","",IFERROR(VLOOKUP(L317,'Listas'!$A$2:$B$4,2,FALSE),0))</f>
        <v/>
      </c>
      <c r="N317" s="9">
        <f>IF(A317="","",IF(K317="Concluída",1,0))</f>
        <v/>
      </c>
      <c r="O317" s="10">
        <f>IF(A317="","",IF(K317="Pendente","Pendente",IF(AND(K317="Concluída",H317&gt;G317),"Sim","Não")))</f>
        <v/>
      </c>
      <c r="P317" s="4" t="n"/>
    </row>
    <row r="318">
      <c r="A318" s="2" t="n"/>
      <c r="B318" s="32" t="n"/>
      <c r="C318" s="2" t="n"/>
      <c r="D318" s="2" t="n"/>
      <c r="E318" s="2" t="n"/>
      <c r="F318" s="4" t="n"/>
      <c r="G318" s="33" t="n"/>
      <c r="H318" s="33" t="n"/>
      <c r="I318" s="6" t="n"/>
      <c r="J318" s="6" t="n"/>
      <c r="K318" s="2" t="n"/>
      <c r="L318" s="2" t="n"/>
      <c r="M318" s="7">
        <f>IF(A318="","",IFERROR(VLOOKUP(L318,'Listas'!$A$2:$B$4,2,FALSE),0))</f>
        <v/>
      </c>
      <c r="N318" s="7">
        <f>IF(A318="","",IF(K318="Concluída",1,0))</f>
        <v/>
      </c>
      <c r="O318" s="8">
        <f>IF(A318="","",IF(K318="Pendente","Pendente",IF(AND(K318="Concluída",H318&gt;G318),"Sim","Não")))</f>
        <v/>
      </c>
      <c r="P318" s="4" t="n"/>
    </row>
    <row r="319">
      <c r="A319" s="2" t="n"/>
      <c r="B319" s="32" t="n"/>
      <c r="C319" s="2" t="n"/>
      <c r="D319" s="2" t="n"/>
      <c r="E319" s="2" t="n"/>
      <c r="F319" s="4" t="n"/>
      <c r="G319" s="33" t="n"/>
      <c r="H319" s="33" t="n"/>
      <c r="I319" s="6" t="n"/>
      <c r="J319" s="6" t="n"/>
      <c r="K319" s="2" t="n"/>
      <c r="L319" s="2" t="n"/>
      <c r="M319" s="9">
        <f>IF(A319="","",IFERROR(VLOOKUP(L319,'Listas'!$A$2:$B$4,2,FALSE),0))</f>
        <v/>
      </c>
      <c r="N319" s="9">
        <f>IF(A319="","",IF(K319="Concluída",1,0))</f>
        <v/>
      </c>
      <c r="O319" s="10">
        <f>IF(A319="","",IF(K319="Pendente","Pendente",IF(AND(K319="Concluída",H319&gt;G319),"Sim","Não")))</f>
        <v/>
      </c>
      <c r="P319" s="4" t="n"/>
    </row>
    <row r="320">
      <c r="A320" s="2" t="n"/>
      <c r="B320" s="32" t="n"/>
      <c r="C320" s="2" t="n"/>
      <c r="D320" s="2" t="n"/>
      <c r="E320" s="2" t="n"/>
      <c r="F320" s="4" t="n"/>
      <c r="G320" s="33" t="n"/>
      <c r="H320" s="33" t="n"/>
      <c r="I320" s="6" t="n"/>
      <c r="J320" s="6" t="n"/>
      <c r="K320" s="2" t="n"/>
      <c r="L320" s="2" t="n"/>
      <c r="M320" s="7">
        <f>IF(A320="","",IFERROR(VLOOKUP(L320,'Listas'!$A$2:$B$4,2,FALSE),0))</f>
        <v/>
      </c>
      <c r="N320" s="7">
        <f>IF(A320="","",IF(K320="Concluída",1,0))</f>
        <v/>
      </c>
      <c r="O320" s="8">
        <f>IF(A320="","",IF(K320="Pendente","Pendente",IF(AND(K320="Concluída",H320&gt;G320),"Sim","Não")))</f>
        <v/>
      </c>
      <c r="P320" s="4" t="n"/>
    </row>
    <row r="321">
      <c r="A321" s="2" t="n"/>
      <c r="B321" s="32" t="n"/>
      <c r="C321" s="2" t="n"/>
      <c r="D321" s="2" t="n"/>
      <c r="E321" s="2" t="n"/>
      <c r="F321" s="4" t="n"/>
      <c r="G321" s="33" t="n"/>
      <c r="H321" s="33" t="n"/>
      <c r="I321" s="6" t="n"/>
      <c r="J321" s="6" t="n"/>
      <c r="K321" s="2" t="n"/>
      <c r="L321" s="2" t="n"/>
      <c r="M321" s="9">
        <f>IF(A321="","",IFERROR(VLOOKUP(L321,'Listas'!$A$2:$B$4,2,FALSE),0))</f>
        <v/>
      </c>
      <c r="N321" s="9">
        <f>IF(A321="","",IF(K321="Concluída",1,0))</f>
        <v/>
      </c>
      <c r="O321" s="10">
        <f>IF(A321="","",IF(K321="Pendente","Pendente",IF(AND(K321="Concluída",H321&gt;G321),"Sim","Não")))</f>
        <v/>
      </c>
      <c r="P321" s="4" t="n"/>
    </row>
    <row r="322">
      <c r="A322" s="2" t="n"/>
      <c r="B322" s="32" t="n"/>
      <c r="C322" s="2" t="n"/>
      <c r="D322" s="2" t="n"/>
      <c r="E322" s="2" t="n"/>
      <c r="F322" s="4" t="n"/>
      <c r="G322" s="33" t="n"/>
      <c r="H322" s="33" t="n"/>
      <c r="I322" s="6" t="n"/>
      <c r="J322" s="6" t="n"/>
      <c r="K322" s="2" t="n"/>
      <c r="L322" s="2" t="n"/>
      <c r="M322" s="7">
        <f>IF(A322="","",IFERROR(VLOOKUP(L322,'Listas'!$A$2:$B$4,2,FALSE),0))</f>
        <v/>
      </c>
      <c r="N322" s="7">
        <f>IF(A322="","",IF(K322="Concluída",1,0))</f>
        <v/>
      </c>
      <c r="O322" s="8">
        <f>IF(A322="","",IF(K322="Pendente","Pendente",IF(AND(K322="Concluída",H322&gt;G322),"Sim","Não")))</f>
        <v/>
      </c>
      <c r="P322" s="4" t="n"/>
    </row>
    <row r="323">
      <c r="A323" s="2" t="n"/>
      <c r="B323" s="32" t="n"/>
      <c r="C323" s="2" t="n"/>
      <c r="D323" s="2" t="n"/>
      <c r="E323" s="2" t="n"/>
      <c r="F323" s="4" t="n"/>
      <c r="G323" s="33" t="n"/>
      <c r="H323" s="33" t="n"/>
      <c r="I323" s="6" t="n"/>
      <c r="J323" s="6" t="n"/>
      <c r="K323" s="2" t="n"/>
      <c r="L323" s="2" t="n"/>
      <c r="M323" s="9">
        <f>IF(A323="","",IFERROR(VLOOKUP(L323,'Listas'!$A$2:$B$4,2,FALSE),0))</f>
        <v/>
      </c>
      <c r="N323" s="9">
        <f>IF(A323="","",IF(K323="Concluída",1,0))</f>
        <v/>
      </c>
      <c r="O323" s="10">
        <f>IF(A323="","",IF(K323="Pendente","Pendente",IF(AND(K323="Concluída",H323&gt;G323),"Sim","Não")))</f>
        <v/>
      </c>
      <c r="P323" s="4" t="n"/>
    </row>
    <row r="324">
      <c r="A324" s="2" t="n"/>
      <c r="B324" s="32" t="n"/>
      <c r="C324" s="2" t="n"/>
      <c r="D324" s="2" t="n"/>
      <c r="E324" s="2" t="n"/>
      <c r="F324" s="4" t="n"/>
      <c r="G324" s="33" t="n"/>
      <c r="H324" s="33" t="n"/>
      <c r="I324" s="6" t="n"/>
      <c r="J324" s="6" t="n"/>
      <c r="K324" s="2" t="n"/>
      <c r="L324" s="2" t="n"/>
      <c r="M324" s="7">
        <f>IF(A324="","",IFERROR(VLOOKUP(L324,'Listas'!$A$2:$B$4,2,FALSE),0))</f>
        <v/>
      </c>
      <c r="N324" s="7">
        <f>IF(A324="","",IF(K324="Concluída",1,0))</f>
        <v/>
      </c>
      <c r="O324" s="8">
        <f>IF(A324="","",IF(K324="Pendente","Pendente",IF(AND(K324="Concluída",H324&gt;G324),"Sim","Não")))</f>
        <v/>
      </c>
      <c r="P324" s="4" t="n"/>
    </row>
    <row r="325">
      <c r="A325" s="2" t="n"/>
      <c r="B325" s="32" t="n"/>
      <c r="C325" s="2" t="n"/>
      <c r="D325" s="2" t="n"/>
      <c r="E325" s="2" t="n"/>
      <c r="F325" s="4" t="n"/>
      <c r="G325" s="33" t="n"/>
      <c r="H325" s="33" t="n"/>
      <c r="I325" s="6" t="n"/>
      <c r="J325" s="6" t="n"/>
      <c r="K325" s="2" t="n"/>
      <c r="L325" s="2" t="n"/>
      <c r="M325" s="9">
        <f>IF(A325="","",IFERROR(VLOOKUP(L325,'Listas'!$A$2:$B$4,2,FALSE),0))</f>
        <v/>
      </c>
      <c r="N325" s="9">
        <f>IF(A325="","",IF(K325="Concluída",1,0))</f>
        <v/>
      </c>
      <c r="O325" s="10">
        <f>IF(A325="","",IF(K325="Pendente","Pendente",IF(AND(K325="Concluída",H325&gt;G325),"Sim","Não")))</f>
        <v/>
      </c>
      <c r="P325" s="4" t="n"/>
    </row>
    <row r="326">
      <c r="A326" s="2" t="n"/>
      <c r="B326" s="32" t="n"/>
      <c r="C326" s="2" t="n"/>
      <c r="D326" s="2" t="n"/>
      <c r="E326" s="2" t="n"/>
      <c r="F326" s="4" t="n"/>
      <c r="G326" s="33" t="n"/>
      <c r="H326" s="33" t="n"/>
      <c r="I326" s="6" t="n"/>
      <c r="J326" s="6" t="n"/>
      <c r="K326" s="2" t="n"/>
      <c r="L326" s="2" t="n"/>
      <c r="M326" s="7">
        <f>IF(A326="","",IFERROR(VLOOKUP(L326,'Listas'!$A$2:$B$4,2,FALSE),0))</f>
        <v/>
      </c>
      <c r="N326" s="7">
        <f>IF(A326="","",IF(K326="Concluída",1,0))</f>
        <v/>
      </c>
      <c r="O326" s="8">
        <f>IF(A326="","",IF(K326="Pendente","Pendente",IF(AND(K326="Concluída",H326&gt;G326),"Sim","Não")))</f>
        <v/>
      </c>
      <c r="P326" s="4" t="n"/>
    </row>
    <row r="327">
      <c r="A327" s="2" t="n"/>
      <c r="B327" s="32" t="n"/>
      <c r="C327" s="2" t="n"/>
      <c r="D327" s="2" t="n"/>
      <c r="E327" s="2" t="n"/>
      <c r="F327" s="4" t="n"/>
      <c r="G327" s="33" t="n"/>
      <c r="H327" s="33" t="n"/>
      <c r="I327" s="6" t="n"/>
      <c r="J327" s="6" t="n"/>
      <c r="K327" s="2" t="n"/>
      <c r="L327" s="2" t="n"/>
      <c r="M327" s="9">
        <f>IF(A327="","",IFERROR(VLOOKUP(L327,'Listas'!$A$2:$B$4,2,FALSE),0))</f>
        <v/>
      </c>
      <c r="N327" s="9">
        <f>IF(A327="","",IF(K327="Concluída",1,0))</f>
        <v/>
      </c>
      <c r="O327" s="10">
        <f>IF(A327="","",IF(K327="Pendente","Pendente",IF(AND(K327="Concluída",H327&gt;G327),"Sim","Não")))</f>
        <v/>
      </c>
      <c r="P327" s="4" t="n"/>
    </row>
    <row r="328">
      <c r="A328" s="2" t="n"/>
      <c r="B328" s="32" t="n"/>
      <c r="C328" s="2" t="n"/>
      <c r="D328" s="2" t="n"/>
      <c r="E328" s="2" t="n"/>
      <c r="F328" s="4" t="n"/>
      <c r="G328" s="33" t="n"/>
      <c r="H328" s="33" t="n"/>
      <c r="I328" s="6" t="n"/>
      <c r="J328" s="6" t="n"/>
      <c r="K328" s="2" t="n"/>
      <c r="L328" s="2" t="n"/>
      <c r="M328" s="7">
        <f>IF(A328="","",IFERROR(VLOOKUP(L328,'Listas'!$A$2:$B$4,2,FALSE),0))</f>
        <v/>
      </c>
      <c r="N328" s="7">
        <f>IF(A328="","",IF(K328="Concluída",1,0))</f>
        <v/>
      </c>
      <c r="O328" s="8">
        <f>IF(A328="","",IF(K328="Pendente","Pendente",IF(AND(K328="Concluída",H328&gt;G328),"Sim","Não")))</f>
        <v/>
      </c>
      <c r="P328" s="4" t="n"/>
    </row>
    <row r="329">
      <c r="A329" s="2" t="n"/>
      <c r="B329" s="32" t="n"/>
      <c r="C329" s="2" t="n"/>
      <c r="D329" s="2" t="n"/>
      <c r="E329" s="2" t="n"/>
      <c r="F329" s="4" t="n"/>
      <c r="G329" s="33" t="n"/>
      <c r="H329" s="33" t="n"/>
      <c r="I329" s="6" t="n"/>
      <c r="J329" s="6" t="n"/>
      <c r="K329" s="2" t="n"/>
      <c r="L329" s="2" t="n"/>
      <c r="M329" s="9">
        <f>IF(A329="","",IFERROR(VLOOKUP(L329,'Listas'!$A$2:$B$4,2,FALSE),0))</f>
        <v/>
      </c>
      <c r="N329" s="9">
        <f>IF(A329="","",IF(K329="Concluída",1,0))</f>
        <v/>
      </c>
      <c r="O329" s="10">
        <f>IF(A329="","",IF(K329="Pendente","Pendente",IF(AND(K329="Concluída",H329&gt;G329),"Sim","Não")))</f>
        <v/>
      </c>
      <c r="P329" s="4" t="n"/>
    </row>
    <row r="330">
      <c r="A330" s="2" t="n"/>
      <c r="B330" s="32" t="n"/>
      <c r="C330" s="2" t="n"/>
      <c r="D330" s="2" t="n"/>
      <c r="E330" s="2" t="n"/>
      <c r="F330" s="4" t="n"/>
      <c r="G330" s="33" t="n"/>
      <c r="H330" s="33" t="n"/>
      <c r="I330" s="6" t="n"/>
      <c r="J330" s="6" t="n"/>
      <c r="K330" s="2" t="n"/>
      <c r="L330" s="2" t="n"/>
      <c r="M330" s="7">
        <f>IF(A330="","",IFERROR(VLOOKUP(L330,'Listas'!$A$2:$B$4,2,FALSE),0))</f>
        <v/>
      </c>
      <c r="N330" s="7">
        <f>IF(A330="","",IF(K330="Concluída",1,0))</f>
        <v/>
      </c>
      <c r="O330" s="8">
        <f>IF(A330="","",IF(K330="Pendente","Pendente",IF(AND(K330="Concluída",H330&gt;G330),"Sim","Não")))</f>
        <v/>
      </c>
      <c r="P330" s="4" t="n"/>
    </row>
    <row r="331">
      <c r="A331" s="2" t="n"/>
      <c r="B331" s="32" t="n"/>
      <c r="C331" s="2" t="n"/>
      <c r="D331" s="2" t="n"/>
      <c r="E331" s="2" t="n"/>
      <c r="F331" s="4" t="n"/>
      <c r="G331" s="33" t="n"/>
      <c r="H331" s="33" t="n"/>
      <c r="I331" s="6" t="n"/>
      <c r="J331" s="6" t="n"/>
      <c r="K331" s="2" t="n"/>
      <c r="L331" s="2" t="n"/>
      <c r="M331" s="9">
        <f>IF(A331="","",IFERROR(VLOOKUP(L331,'Listas'!$A$2:$B$4,2,FALSE),0))</f>
        <v/>
      </c>
      <c r="N331" s="9">
        <f>IF(A331="","",IF(K331="Concluída",1,0))</f>
        <v/>
      </c>
      <c r="O331" s="10">
        <f>IF(A331="","",IF(K331="Pendente","Pendente",IF(AND(K331="Concluída",H331&gt;G331),"Sim","Não")))</f>
        <v/>
      </c>
      <c r="P331" s="4" t="n"/>
    </row>
    <row r="332">
      <c r="A332" s="2" t="n"/>
      <c r="B332" s="32" t="n"/>
      <c r="C332" s="2" t="n"/>
      <c r="D332" s="2" t="n"/>
      <c r="E332" s="2" t="n"/>
      <c r="F332" s="4" t="n"/>
      <c r="G332" s="33" t="n"/>
      <c r="H332" s="33" t="n"/>
      <c r="I332" s="6" t="n"/>
      <c r="J332" s="6" t="n"/>
      <c r="K332" s="2" t="n"/>
      <c r="L332" s="2" t="n"/>
      <c r="M332" s="7">
        <f>IF(A332="","",IFERROR(VLOOKUP(L332,'Listas'!$A$2:$B$4,2,FALSE),0))</f>
        <v/>
      </c>
      <c r="N332" s="7">
        <f>IF(A332="","",IF(K332="Concluída",1,0))</f>
        <v/>
      </c>
      <c r="O332" s="8">
        <f>IF(A332="","",IF(K332="Pendente","Pendente",IF(AND(K332="Concluída",H332&gt;G332),"Sim","Não")))</f>
        <v/>
      </c>
      <c r="P332" s="4" t="n"/>
    </row>
    <row r="333">
      <c r="A333" s="2" t="n"/>
      <c r="B333" s="32" t="n"/>
      <c r="C333" s="2" t="n"/>
      <c r="D333" s="2" t="n"/>
      <c r="E333" s="2" t="n"/>
      <c r="F333" s="4" t="n"/>
      <c r="G333" s="33" t="n"/>
      <c r="H333" s="33" t="n"/>
      <c r="I333" s="6" t="n"/>
      <c r="J333" s="6" t="n"/>
      <c r="K333" s="2" t="n"/>
      <c r="L333" s="2" t="n"/>
      <c r="M333" s="9">
        <f>IF(A333="","",IFERROR(VLOOKUP(L333,'Listas'!$A$2:$B$4,2,FALSE),0))</f>
        <v/>
      </c>
      <c r="N333" s="9">
        <f>IF(A333="","",IF(K333="Concluída",1,0))</f>
        <v/>
      </c>
      <c r="O333" s="10">
        <f>IF(A333="","",IF(K333="Pendente","Pendente",IF(AND(K333="Concluída",H333&gt;G333),"Sim","Não")))</f>
        <v/>
      </c>
      <c r="P333" s="4" t="n"/>
    </row>
    <row r="334">
      <c r="A334" s="2" t="n"/>
      <c r="B334" s="32" t="n"/>
      <c r="C334" s="2" t="n"/>
      <c r="D334" s="2" t="n"/>
      <c r="E334" s="2" t="n"/>
      <c r="F334" s="4" t="n"/>
      <c r="G334" s="33" t="n"/>
      <c r="H334" s="33" t="n"/>
      <c r="I334" s="6" t="n"/>
      <c r="J334" s="6" t="n"/>
      <c r="K334" s="2" t="n"/>
      <c r="L334" s="2" t="n"/>
      <c r="M334" s="7">
        <f>IF(A334="","",IFERROR(VLOOKUP(L334,'Listas'!$A$2:$B$4,2,FALSE),0))</f>
        <v/>
      </c>
      <c r="N334" s="7">
        <f>IF(A334="","",IF(K334="Concluída",1,0))</f>
        <v/>
      </c>
      <c r="O334" s="8">
        <f>IF(A334="","",IF(K334="Pendente","Pendente",IF(AND(K334="Concluída",H334&gt;G334),"Sim","Não")))</f>
        <v/>
      </c>
      <c r="P334" s="4" t="n"/>
    </row>
    <row r="335">
      <c r="A335" s="2" t="n"/>
      <c r="B335" s="32" t="n"/>
      <c r="C335" s="2" t="n"/>
      <c r="D335" s="2" t="n"/>
      <c r="E335" s="2" t="n"/>
      <c r="F335" s="4" t="n"/>
      <c r="G335" s="33" t="n"/>
      <c r="H335" s="33" t="n"/>
      <c r="I335" s="6" t="n"/>
      <c r="J335" s="6" t="n"/>
      <c r="K335" s="2" t="n"/>
      <c r="L335" s="2" t="n"/>
      <c r="M335" s="9">
        <f>IF(A335="","",IFERROR(VLOOKUP(L335,'Listas'!$A$2:$B$4,2,FALSE),0))</f>
        <v/>
      </c>
      <c r="N335" s="9">
        <f>IF(A335="","",IF(K335="Concluída",1,0))</f>
        <v/>
      </c>
      <c r="O335" s="10">
        <f>IF(A335="","",IF(K335="Pendente","Pendente",IF(AND(K335="Concluída",H335&gt;G335),"Sim","Não")))</f>
        <v/>
      </c>
      <c r="P335" s="4" t="n"/>
    </row>
    <row r="336">
      <c r="A336" s="2" t="n"/>
      <c r="B336" s="32" t="n"/>
      <c r="C336" s="2" t="n"/>
      <c r="D336" s="2" t="n"/>
      <c r="E336" s="2" t="n"/>
      <c r="F336" s="4" t="n"/>
      <c r="G336" s="33" t="n"/>
      <c r="H336" s="33" t="n"/>
      <c r="I336" s="6" t="n"/>
      <c r="J336" s="6" t="n"/>
      <c r="K336" s="2" t="n"/>
      <c r="L336" s="2" t="n"/>
      <c r="M336" s="7">
        <f>IF(A336="","",IFERROR(VLOOKUP(L336,'Listas'!$A$2:$B$4,2,FALSE),0))</f>
        <v/>
      </c>
      <c r="N336" s="7">
        <f>IF(A336="","",IF(K336="Concluída",1,0))</f>
        <v/>
      </c>
      <c r="O336" s="8">
        <f>IF(A336="","",IF(K336="Pendente","Pendente",IF(AND(K336="Concluída",H336&gt;G336),"Sim","Não")))</f>
        <v/>
      </c>
      <c r="P336" s="4" t="n"/>
    </row>
    <row r="337">
      <c r="A337" s="2" t="n"/>
      <c r="B337" s="32" t="n"/>
      <c r="C337" s="2" t="n"/>
      <c r="D337" s="2" t="n"/>
      <c r="E337" s="2" t="n"/>
      <c r="F337" s="4" t="n"/>
      <c r="G337" s="33" t="n"/>
      <c r="H337" s="33" t="n"/>
      <c r="I337" s="6" t="n"/>
      <c r="J337" s="6" t="n"/>
      <c r="K337" s="2" t="n"/>
      <c r="L337" s="2" t="n"/>
      <c r="M337" s="9">
        <f>IF(A337="","",IFERROR(VLOOKUP(L337,'Listas'!$A$2:$B$4,2,FALSE),0))</f>
        <v/>
      </c>
      <c r="N337" s="9">
        <f>IF(A337="","",IF(K337="Concluída",1,0))</f>
        <v/>
      </c>
      <c r="O337" s="10">
        <f>IF(A337="","",IF(K337="Pendente","Pendente",IF(AND(K337="Concluída",H337&gt;G337),"Sim","Não")))</f>
        <v/>
      </c>
      <c r="P337" s="4" t="n"/>
    </row>
    <row r="338">
      <c r="A338" s="2" t="n"/>
      <c r="B338" s="32" t="n"/>
      <c r="C338" s="2" t="n"/>
      <c r="D338" s="2" t="n"/>
      <c r="E338" s="2" t="n"/>
      <c r="F338" s="4" t="n"/>
      <c r="G338" s="33" t="n"/>
      <c r="H338" s="33" t="n"/>
      <c r="I338" s="6" t="n"/>
      <c r="J338" s="6" t="n"/>
      <c r="K338" s="2" t="n"/>
      <c r="L338" s="2" t="n"/>
      <c r="M338" s="7">
        <f>IF(A338="","",IFERROR(VLOOKUP(L338,'Listas'!$A$2:$B$4,2,FALSE),0))</f>
        <v/>
      </c>
      <c r="N338" s="7">
        <f>IF(A338="","",IF(K338="Concluída",1,0))</f>
        <v/>
      </c>
      <c r="O338" s="8">
        <f>IF(A338="","",IF(K338="Pendente","Pendente",IF(AND(K338="Concluída",H338&gt;G338),"Sim","Não")))</f>
        <v/>
      </c>
      <c r="P338" s="4" t="n"/>
    </row>
    <row r="339">
      <c r="A339" s="2" t="n"/>
      <c r="B339" s="32" t="n"/>
      <c r="C339" s="2" t="n"/>
      <c r="D339" s="2" t="n"/>
      <c r="E339" s="2" t="n"/>
      <c r="F339" s="4" t="n"/>
      <c r="G339" s="33" t="n"/>
      <c r="H339" s="33" t="n"/>
      <c r="I339" s="6" t="n"/>
      <c r="J339" s="6" t="n"/>
      <c r="K339" s="2" t="n"/>
      <c r="L339" s="2" t="n"/>
      <c r="M339" s="9">
        <f>IF(A339="","",IFERROR(VLOOKUP(L339,'Listas'!$A$2:$B$4,2,FALSE),0))</f>
        <v/>
      </c>
      <c r="N339" s="9">
        <f>IF(A339="","",IF(K339="Concluída",1,0))</f>
        <v/>
      </c>
      <c r="O339" s="10">
        <f>IF(A339="","",IF(K339="Pendente","Pendente",IF(AND(K339="Concluída",H339&gt;G339),"Sim","Não")))</f>
        <v/>
      </c>
      <c r="P339" s="4" t="n"/>
    </row>
    <row r="340">
      <c r="A340" s="2" t="n"/>
      <c r="B340" s="32" t="n"/>
      <c r="C340" s="2" t="n"/>
      <c r="D340" s="2" t="n"/>
      <c r="E340" s="2" t="n"/>
      <c r="F340" s="4" t="n"/>
      <c r="G340" s="33" t="n"/>
      <c r="H340" s="33" t="n"/>
      <c r="I340" s="6" t="n"/>
      <c r="J340" s="6" t="n"/>
      <c r="K340" s="2" t="n"/>
      <c r="L340" s="2" t="n"/>
      <c r="M340" s="7">
        <f>IF(A340="","",IFERROR(VLOOKUP(L340,'Listas'!$A$2:$B$4,2,FALSE),0))</f>
        <v/>
      </c>
      <c r="N340" s="7">
        <f>IF(A340="","",IF(K340="Concluída",1,0))</f>
        <v/>
      </c>
      <c r="O340" s="8">
        <f>IF(A340="","",IF(K340="Pendente","Pendente",IF(AND(K340="Concluída",H340&gt;G340),"Sim","Não")))</f>
        <v/>
      </c>
      <c r="P340" s="4" t="n"/>
    </row>
    <row r="341">
      <c r="A341" s="2" t="n"/>
      <c r="B341" s="32" t="n"/>
      <c r="C341" s="2" t="n"/>
      <c r="D341" s="2" t="n"/>
      <c r="E341" s="2" t="n"/>
      <c r="F341" s="4" t="n"/>
      <c r="G341" s="33" t="n"/>
      <c r="H341" s="33" t="n"/>
      <c r="I341" s="6" t="n"/>
      <c r="J341" s="6" t="n"/>
      <c r="K341" s="2" t="n"/>
      <c r="L341" s="2" t="n"/>
      <c r="M341" s="9">
        <f>IF(A341="","",IFERROR(VLOOKUP(L341,'Listas'!$A$2:$B$4,2,FALSE),0))</f>
        <v/>
      </c>
      <c r="N341" s="9">
        <f>IF(A341="","",IF(K341="Concluída",1,0))</f>
        <v/>
      </c>
      <c r="O341" s="10">
        <f>IF(A341="","",IF(K341="Pendente","Pendente",IF(AND(K341="Concluída",H341&gt;G341),"Sim","Não")))</f>
        <v/>
      </c>
      <c r="P341" s="4" t="n"/>
    </row>
    <row r="342">
      <c r="A342" s="2" t="n"/>
      <c r="B342" s="32" t="n"/>
      <c r="C342" s="2" t="n"/>
      <c r="D342" s="2" t="n"/>
      <c r="E342" s="2" t="n"/>
      <c r="F342" s="4" t="n"/>
      <c r="G342" s="33" t="n"/>
      <c r="H342" s="33" t="n"/>
      <c r="I342" s="6" t="n"/>
      <c r="J342" s="6" t="n"/>
      <c r="K342" s="2" t="n"/>
      <c r="L342" s="2" t="n"/>
      <c r="M342" s="7">
        <f>IF(A342="","",IFERROR(VLOOKUP(L342,'Listas'!$A$2:$B$4,2,FALSE),0))</f>
        <v/>
      </c>
      <c r="N342" s="7">
        <f>IF(A342="","",IF(K342="Concluída",1,0))</f>
        <v/>
      </c>
      <c r="O342" s="8">
        <f>IF(A342="","",IF(K342="Pendente","Pendente",IF(AND(K342="Concluída",H342&gt;G342),"Sim","Não")))</f>
        <v/>
      </c>
      <c r="P342" s="4" t="n"/>
    </row>
    <row r="343">
      <c r="A343" s="2" t="n"/>
      <c r="B343" s="32" t="n"/>
      <c r="C343" s="2" t="n"/>
      <c r="D343" s="2" t="n"/>
      <c r="E343" s="2" t="n"/>
      <c r="F343" s="4" t="n"/>
      <c r="G343" s="33" t="n"/>
      <c r="H343" s="33" t="n"/>
      <c r="I343" s="6" t="n"/>
      <c r="J343" s="6" t="n"/>
      <c r="K343" s="2" t="n"/>
      <c r="L343" s="2" t="n"/>
      <c r="M343" s="9">
        <f>IF(A343="","",IFERROR(VLOOKUP(L343,'Listas'!$A$2:$B$4,2,FALSE),0))</f>
        <v/>
      </c>
      <c r="N343" s="9">
        <f>IF(A343="","",IF(K343="Concluída",1,0))</f>
        <v/>
      </c>
      <c r="O343" s="10">
        <f>IF(A343="","",IF(K343="Pendente","Pendente",IF(AND(K343="Concluída",H343&gt;G343),"Sim","Não")))</f>
        <v/>
      </c>
      <c r="P343" s="4" t="n"/>
    </row>
    <row r="344">
      <c r="A344" s="2" t="n"/>
      <c r="B344" s="32" t="n"/>
      <c r="C344" s="2" t="n"/>
      <c r="D344" s="2" t="n"/>
      <c r="E344" s="2" t="n"/>
      <c r="F344" s="4" t="n"/>
      <c r="G344" s="33" t="n"/>
      <c r="H344" s="33" t="n"/>
      <c r="I344" s="6" t="n"/>
      <c r="J344" s="6" t="n"/>
      <c r="K344" s="2" t="n"/>
      <c r="L344" s="2" t="n"/>
      <c r="M344" s="7">
        <f>IF(A344="","",IFERROR(VLOOKUP(L344,'Listas'!$A$2:$B$4,2,FALSE),0))</f>
        <v/>
      </c>
      <c r="N344" s="7">
        <f>IF(A344="","",IF(K344="Concluída",1,0))</f>
        <v/>
      </c>
      <c r="O344" s="8">
        <f>IF(A344="","",IF(K344="Pendente","Pendente",IF(AND(K344="Concluída",H344&gt;G344),"Sim","Não")))</f>
        <v/>
      </c>
      <c r="P344" s="4" t="n"/>
    </row>
    <row r="345">
      <c r="A345" s="2" t="n"/>
      <c r="B345" s="32" t="n"/>
      <c r="C345" s="2" t="n"/>
      <c r="D345" s="2" t="n"/>
      <c r="E345" s="2" t="n"/>
      <c r="F345" s="4" t="n"/>
      <c r="G345" s="33" t="n"/>
      <c r="H345" s="33" t="n"/>
      <c r="I345" s="6" t="n"/>
      <c r="J345" s="6" t="n"/>
      <c r="K345" s="2" t="n"/>
      <c r="L345" s="2" t="n"/>
      <c r="M345" s="9">
        <f>IF(A345="","",IFERROR(VLOOKUP(L345,'Listas'!$A$2:$B$4,2,FALSE),0))</f>
        <v/>
      </c>
      <c r="N345" s="9">
        <f>IF(A345="","",IF(K345="Concluída",1,0))</f>
        <v/>
      </c>
      <c r="O345" s="10">
        <f>IF(A345="","",IF(K345="Pendente","Pendente",IF(AND(K345="Concluída",H345&gt;G345),"Sim","Não")))</f>
        <v/>
      </c>
      <c r="P345" s="4" t="n"/>
    </row>
    <row r="346">
      <c r="A346" s="2" t="n"/>
      <c r="B346" s="32" t="n"/>
      <c r="C346" s="2" t="n"/>
      <c r="D346" s="2" t="n"/>
      <c r="E346" s="2" t="n"/>
      <c r="F346" s="4" t="n"/>
      <c r="G346" s="33" t="n"/>
      <c r="H346" s="33" t="n"/>
      <c r="I346" s="6" t="n"/>
      <c r="J346" s="6" t="n"/>
      <c r="K346" s="2" t="n"/>
      <c r="L346" s="2" t="n"/>
      <c r="M346" s="7">
        <f>IF(A346="","",IFERROR(VLOOKUP(L346,'Listas'!$A$2:$B$4,2,FALSE),0))</f>
        <v/>
      </c>
      <c r="N346" s="7">
        <f>IF(A346="","",IF(K346="Concluída",1,0))</f>
        <v/>
      </c>
      <c r="O346" s="8">
        <f>IF(A346="","",IF(K346="Pendente","Pendente",IF(AND(K346="Concluída",H346&gt;G346),"Sim","Não")))</f>
        <v/>
      </c>
      <c r="P346" s="4" t="n"/>
    </row>
    <row r="347">
      <c r="A347" s="2" t="n"/>
      <c r="B347" s="32" t="n"/>
      <c r="C347" s="2" t="n"/>
      <c r="D347" s="2" t="n"/>
      <c r="E347" s="2" t="n"/>
      <c r="F347" s="4" t="n"/>
      <c r="G347" s="33" t="n"/>
      <c r="H347" s="33" t="n"/>
      <c r="I347" s="6" t="n"/>
      <c r="J347" s="6" t="n"/>
      <c r="K347" s="2" t="n"/>
      <c r="L347" s="2" t="n"/>
      <c r="M347" s="9">
        <f>IF(A347="","",IFERROR(VLOOKUP(L347,'Listas'!$A$2:$B$4,2,FALSE),0))</f>
        <v/>
      </c>
      <c r="N347" s="9">
        <f>IF(A347="","",IF(K347="Concluída",1,0))</f>
        <v/>
      </c>
      <c r="O347" s="10">
        <f>IF(A347="","",IF(K347="Pendente","Pendente",IF(AND(K347="Concluída",H347&gt;G347),"Sim","Não")))</f>
        <v/>
      </c>
      <c r="P347" s="4" t="n"/>
    </row>
    <row r="348">
      <c r="A348" s="2" t="n"/>
      <c r="B348" s="32" t="n"/>
      <c r="C348" s="2" t="n"/>
      <c r="D348" s="2" t="n"/>
      <c r="E348" s="2" t="n"/>
      <c r="F348" s="4" t="n"/>
      <c r="G348" s="33" t="n"/>
      <c r="H348" s="33" t="n"/>
      <c r="I348" s="6" t="n"/>
      <c r="J348" s="6" t="n"/>
      <c r="K348" s="2" t="n"/>
      <c r="L348" s="2" t="n"/>
      <c r="M348" s="7">
        <f>IF(A348="","",IFERROR(VLOOKUP(L348,'Listas'!$A$2:$B$4,2,FALSE),0))</f>
        <v/>
      </c>
      <c r="N348" s="7">
        <f>IF(A348="","",IF(K348="Concluída",1,0))</f>
        <v/>
      </c>
      <c r="O348" s="8">
        <f>IF(A348="","",IF(K348="Pendente","Pendente",IF(AND(K348="Concluída",H348&gt;G348),"Sim","Não")))</f>
        <v/>
      </c>
      <c r="P348" s="4" t="n"/>
    </row>
    <row r="349">
      <c r="A349" s="2" t="n"/>
      <c r="B349" s="32" t="n"/>
      <c r="C349" s="2" t="n"/>
      <c r="D349" s="2" t="n"/>
      <c r="E349" s="2" t="n"/>
      <c r="F349" s="4" t="n"/>
      <c r="G349" s="33" t="n"/>
      <c r="H349" s="33" t="n"/>
      <c r="I349" s="6" t="n"/>
      <c r="J349" s="6" t="n"/>
      <c r="K349" s="2" t="n"/>
      <c r="L349" s="2" t="n"/>
      <c r="M349" s="9">
        <f>IF(A349="","",IFERROR(VLOOKUP(L349,'Listas'!$A$2:$B$4,2,FALSE),0))</f>
        <v/>
      </c>
      <c r="N349" s="9">
        <f>IF(A349="","",IF(K349="Concluída",1,0))</f>
        <v/>
      </c>
      <c r="O349" s="10">
        <f>IF(A349="","",IF(K349="Pendente","Pendente",IF(AND(K349="Concluída",H349&gt;G349),"Sim","Não")))</f>
        <v/>
      </c>
      <c r="P349" s="4" t="n"/>
    </row>
    <row r="350">
      <c r="A350" s="2" t="n"/>
      <c r="B350" s="32" t="n"/>
      <c r="C350" s="2" t="n"/>
      <c r="D350" s="2" t="n"/>
      <c r="E350" s="2" t="n"/>
      <c r="F350" s="4" t="n"/>
      <c r="G350" s="33" t="n"/>
      <c r="H350" s="33" t="n"/>
      <c r="I350" s="6" t="n"/>
      <c r="J350" s="6" t="n"/>
      <c r="K350" s="2" t="n"/>
      <c r="L350" s="2" t="n"/>
      <c r="M350" s="7">
        <f>IF(A350="","",IFERROR(VLOOKUP(L350,'Listas'!$A$2:$B$4,2,FALSE),0))</f>
        <v/>
      </c>
      <c r="N350" s="7">
        <f>IF(A350="","",IF(K350="Concluída",1,0))</f>
        <v/>
      </c>
      <c r="O350" s="8">
        <f>IF(A350="","",IF(K350="Pendente","Pendente",IF(AND(K350="Concluída",H350&gt;G350),"Sim","Não")))</f>
        <v/>
      </c>
      <c r="P350" s="4" t="n"/>
    </row>
    <row r="351">
      <c r="A351" s="2" t="n"/>
      <c r="B351" s="32" t="n"/>
      <c r="C351" s="2" t="n"/>
      <c r="D351" s="2" t="n"/>
      <c r="E351" s="2" t="n"/>
      <c r="F351" s="4" t="n"/>
      <c r="G351" s="33" t="n"/>
      <c r="H351" s="33" t="n"/>
      <c r="I351" s="6" t="n"/>
      <c r="J351" s="6" t="n"/>
      <c r="K351" s="2" t="n"/>
      <c r="L351" s="2" t="n"/>
      <c r="M351" s="9">
        <f>IF(A351="","",IFERROR(VLOOKUP(L351,'Listas'!$A$2:$B$4,2,FALSE),0))</f>
        <v/>
      </c>
      <c r="N351" s="9">
        <f>IF(A351="","",IF(K351="Concluída",1,0))</f>
        <v/>
      </c>
      <c r="O351" s="10">
        <f>IF(A351="","",IF(K351="Pendente","Pendente",IF(AND(K351="Concluída",H351&gt;G351),"Sim","Não")))</f>
        <v/>
      </c>
      <c r="P351" s="4" t="n"/>
    </row>
    <row r="352">
      <c r="A352" s="2" t="n"/>
      <c r="B352" s="32" t="n"/>
      <c r="C352" s="2" t="n"/>
      <c r="D352" s="2" t="n"/>
      <c r="E352" s="2" t="n"/>
      <c r="F352" s="4" t="n"/>
      <c r="G352" s="33" t="n"/>
      <c r="H352" s="33" t="n"/>
      <c r="I352" s="6" t="n"/>
      <c r="J352" s="6" t="n"/>
      <c r="K352" s="2" t="n"/>
      <c r="L352" s="2" t="n"/>
      <c r="M352" s="7">
        <f>IF(A352="","",IFERROR(VLOOKUP(L352,'Listas'!$A$2:$B$4,2,FALSE),0))</f>
        <v/>
      </c>
      <c r="N352" s="7">
        <f>IF(A352="","",IF(K352="Concluída",1,0))</f>
        <v/>
      </c>
      <c r="O352" s="8">
        <f>IF(A352="","",IF(K352="Pendente","Pendente",IF(AND(K352="Concluída",H352&gt;G352),"Sim","Não")))</f>
        <v/>
      </c>
      <c r="P352" s="4" t="n"/>
    </row>
    <row r="353">
      <c r="A353" s="2" t="n"/>
      <c r="B353" s="32" t="n"/>
      <c r="C353" s="2" t="n"/>
      <c r="D353" s="2" t="n"/>
      <c r="E353" s="2" t="n"/>
      <c r="F353" s="4" t="n"/>
      <c r="G353" s="33" t="n"/>
      <c r="H353" s="33" t="n"/>
      <c r="I353" s="6" t="n"/>
      <c r="J353" s="6" t="n"/>
      <c r="K353" s="2" t="n"/>
      <c r="L353" s="2" t="n"/>
      <c r="M353" s="9">
        <f>IF(A353="","",IFERROR(VLOOKUP(L353,'Listas'!$A$2:$B$4,2,FALSE),0))</f>
        <v/>
      </c>
      <c r="N353" s="9">
        <f>IF(A353="","",IF(K353="Concluída",1,0))</f>
        <v/>
      </c>
      <c r="O353" s="10">
        <f>IF(A353="","",IF(K353="Pendente","Pendente",IF(AND(K353="Concluída",H353&gt;G353),"Sim","Não")))</f>
        <v/>
      </c>
      <c r="P353" s="4" t="n"/>
    </row>
    <row r="354">
      <c r="A354" s="2" t="n"/>
      <c r="B354" s="32" t="n"/>
      <c r="C354" s="2" t="n"/>
      <c r="D354" s="2" t="n"/>
      <c r="E354" s="2" t="n"/>
      <c r="F354" s="4" t="n"/>
      <c r="G354" s="33" t="n"/>
      <c r="H354" s="33" t="n"/>
      <c r="I354" s="6" t="n"/>
      <c r="J354" s="6" t="n"/>
      <c r="K354" s="2" t="n"/>
      <c r="L354" s="2" t="n"/>
      <c r="M354" s="7">
        <f>IF(A354="","",IFERROR(VLOOKUP(L354,'Listas'!$A$2:$B$4,2,FALSE),0))</f>
        <v/>
      </c>
      <c r="N354" s="7">
        <f>IF(A354="","",IF(K354="Concluída",1,0))</f>
        <v/>
      </c>
      <c r="O354" s="8">
        <f>IF(A354="","",IF(K354="Pendente","Pendente",IF(AND(K354="Concluída",H354&gt;G354),"Sim","Não")))</f>
        <v/>
      </c>
      <c r="P354" s="4" t="n"/>
    </row>
    <row r="355">
      <c r="A355" s="2" t="n"/>
      <c r="B355" s="32" t="n"/>
      <c r="C355" s="2" t="n"/>
      <c r="D355" s="2" t="n"/>
      <c r="E355" s="2" t="n"/>
      <c r="F355" s="4" t="n"/>
      <c r="G355" s="33" t="n"/>
      <c r="H355" s="33" t="n"/>
      <c r="I355" s="6" t="n"/>
      <c r="J355" s="6" t="n"/>
      <c r="K355" s="2" t="n"/>
      <c r="L355" s="2" t="n"/>
      <c r="M355" s="9">
        <f>IF(A355="","",IFERROR(VLOOKUP(L355,'Listas'!$A$2:$B$4,2,FALSE),0))</f>
        <v/>
      </c>
      <c r="N355" s="9">
        <f>IF(A355="","",IF(K355="Concluída",1,0))</f>
        <v/>
      </c>
      <c r="O355" s="10">
        <f>IF(A355="","",IF(K355="Pendente","Pendente",IF(AND(K355="Concluída",H355&gt;G355),"Sim","Não")))</f>
        <v/>
      </c>
      <c r="P355" s="4" t="n"/>
    </row>
    <row r="356">
      <c r="A356" s="2" t="n"/>
      <c r="B356" s="32" t="n"/>
      <c r="C356" s="2" t="n"/>
      <c r="D356" s="2" t="n"/>
      <c r="E356" s="2" t="n"/>
      <c r="F356" s="4" t="n"/>
      <c r="G356" s="33" t="n"/>
      <c r="H356" s="33" t="n"/>
      <c r="I356" s="6" t="n"/>
      <c r="J356" s="6" t="n"/>
      <c r="K356" s="2" t="n"/>
      <c r="L356" s="2" t="n"/>
      <c r="M356" s="7">
        <f>IF(A356="","",IFERROR(VLOOKUP(L356,'Listas'!$A$2:$B$4,2,FALSE),0))</f>
        <v/>
      </c>
      <c r="N356" s="7">
        <f>IF(A356="","",IF(K356="Concluída",1,0))</f>
        <v/>
      </c>
      <c r="O356" s="8">
        <f>IF(A356="","",IF(K356="Pendente","Pendente",IF(AND(K356="Concluída",H356&gt;G356),"Sim","Não")))</f>
        <v/>
      </c>
      <c r="P356" s="4" t="n"/>
    </row>
    <row r="357">
      <c r="A357" s="2" t="n"/>
      <c r="B357" s="32" t="n"/>
      <c r="C357" s="2" t="n"/>
      <c r="D357" s="2" t="n"/>
      <c r="E357" s="2" t="n"/>
      <c r="F357" s="4" t="n"/>
      <c r="G357" s="33" t="n"/>
      <c r="H357" s="33" t="n"/>
      <c r="I357" s="6" t="n"/>
      <c r="J357" s="6" t="n"/>
      <c r="K357" s="2" t="n"/>
      <c r="L357" s="2" t="n"/>
      <c r="M357" s="9">
        <f>IF(A357="","",IFERROR(VLOOKUP(L357,'Listas'!$A$2:$B$4,2,FALSE),0))</f>
        <v/>
      </c>
      <c r="N357" s="9">
        <f>IF(A357="","",IF(K357="Concluída",1,0))</f>
        <v/>
      </c>
      <c r="O357" s="10">
        <f>IF(A357="","",IF(K357="Pendente","Pendente",IF(AND(K357="Concluída",H357&gt;G357),"Sim","Não")))</f>
        <v/>
      </c>
      <c r="P357" s="4" t="n"/>
    </row>
    <row r="358">
      <c r="A358" s="2" t="n"/>
      <c r="B358" s="32" t="n"/>
      <c r="C358" s="2" t="n"/>
      <c r="D358" s="2" t="n"/>
      <c r="E358" s="2" t="n"/>
      <c r="F358" s="4" t="n"/>
      <c r="G358" s="33" t="n"/>
      <c r="H358" s="33" t="n"/>
      <c r="I358" s="6" t="n"/>
      <c r="J358" s="6" t="n"/>
      <c r="K358" s="2" t="n"/>
      <c r="L358" s="2" t="n"/>
      <c r="M358" s="7">
        <f>IF(A358="","",IFERROR(VLOOKUP(L358,'Listas'!$A$2:$B$4,2,FALSE),0))</f>
        <v/>
      </c>
      <c r="N358" s="7">
        <f>IF(A358="","",IF(K358="Concluída",1,0))</f>
        <v/>
      </c>
      <c r="O358" s="8">
        <f>IF(A358="","",IF(K358="Pendente","Pendente",IF(AND(K358="Concluída",H358&gt;G358),"Sim","Não")))</f>
        <v/>
      </c>
      <c r="P358" s="4" t="n"/>
    </row>
    <row r="359">
      <c r="A359" s="2" t="n"/>
      <c r="B359" s="32" t="n"/>
      <c r="C359" s="2" t="n"/>
      <c r="D359" s="2" t="n"/>
      <c r="E359" s="2" t="n"/>
      <c r="F359" s="4" t="n"/>
      <c r="G359" s="33" t="n"/>
      <c r="H359" s="33" t="n"/>
      <c r="I359" s="6" t="n"/>
      <c r="J359" s="6" t="n"/>
      <c r="K359" s="2" t="n"/>
      <c r="L359" s="2" t="n"/>
      <c r="M359" s="9">
        <f>IF(A359="","",IFERROR(VLOOKUP(L359,'Listas'!$A$2:$B$4,2,FALSE),0))</f>
        <v/>
      </c>
      <c r="N359" s="9">
        <f>IF(A359="","",IF(K359="Concluída",1,0))</f>
        <v/>
      </c>
      <c r="O359" s="10">
        <f>IF(A359="","",IF(K359="Pendente","Pendente",IF(AND(K359="Concluída",H359&gt;G359),"Sim","Não")))</f>
        <v/>
      </c>
      <c r="P359" s="4" t="n"/>
    </row>
    <row r="360">
      <c r="A360" s="2" t="n"/>
      <c r="B360" s="32" t="n"/>
      <c r="C360" s="2" t="n"/>
      <c r="D360" s="2" t="n"/>
      <c r="E360" s="2" t="n"/>
      <c r="F360" s="4" t="n"/>
      <c r="G360" s="33" t="n"/>
      <c r="H360" s="33" t="n"/>
      <c r="I360" s="6" t="n"/>
      <c r="J360" s="6" t="n"/>
      <c r="K360" s="2" t="n"/>
      <c r="L360" s="2" t="n"/>
      <c r="M360" s="7">
        <f>IF(A360="","",IFERROR(VLOOKUP(L360,'Listas'!$A$2:$B$4,2,FALSE),0))</f>
        <v/>
      </c>
      <c r="N360" s="7">
        <f>IF(A360="","",IF(K360="Concluída",1,0))</f>
        <v/>
      </c>
      <c r="O360" s="8">
        <f>IF(A360="","",IF(K360="Pendente","Pendente",IF(AND(K360="Concluída",H360&gt;G360),"Sim","Não")))</f>
        <v/>
      </c>
      <c r="P360" s="4" t="n"/>
    </row>
    <row r="361">
      <c r="A361" s="2" t="n"/>
      <c r="B361" s="32" t="n"/>
      <c r="C361" s="2" t="n"/>
      <c r="D361" s="2" t="n"/>
      <c r="E361" s="2" t="n"/>
      <c r="F361" s="4" t="n"/>
      <c r="G361" s="33" t="n"/>
      <c r="H361" s="33" t="n"/>
      <c r="I361" s="6" t="n"/>
      <c r="J361" s="6" t="n"/>
      <c r="K361" s="2" t="n"/>
      <c r="L361" s="2" t="n"/>
      <c r="M361" s="9">
        <f>IF(A361="","",IFERROR(VLOOKUP(L361,'Listas'!$A$2:$B$4,2,FALSE),0))</f>
        <v/>
      </c>
      <c r="N361" s="9">
        <f>IF(A361="","",IF(K361="Concluída",1,0))</f>
        <v/>
      </c>
      <c r="O361" s="10">
        <f>IF(A361="","",IF(K361="Pendente","Pendente",IF(AND(K361="Concluída",H361&gt;G361),"Sim","Não")))</f>
        <v/>
      </c>
      <c r="P361" s="4" t="n"/>
    </row>
    <row r="362">
      <c r="A362" s="2" t="n"/>
      <c r="B362" s="32" t="n"/>
      <c r="C362" s="2" t="n"/>
      <c r="D362" s="2" t="n"/>
      <c r="E362" s="2" t="n"/>
      <c r="F362" s="4" t="n"/>
      <c r="G362" s="33" t="n"/>
      <c r="H362" s="33" t="n"/>
      <c r="I362" s="6" t="n"/>
      <c r="J362" s="6" t="n"/>
      <c r="K362" s="2" t="n"/>
      <c r="L362" s="2" t="n"/>
      <c r="M362" s="7">
        <f>IF(A362="","",IFERROR(VLOOKUP(L362,'Listas'!$A$2:$B$4,2,FALSE),0))</f>
        <v/>
      </c>
      <c r="N362" s="7">
        <f>IF(A362="","",IF(K362="Concluída",1,0))</f>
        <v/>
      </c>
      <c r="O362" s="8">
        <f>IF(A362="","",IF(K362="Pendente","Pendente",IF(AND(K362="Concluída",H362&gt;G362),"Sim","Não")))</f>
        <v/>
      </c>
      <c r="P362" s="4" t="n"/>
    </row>
    <row r="363">
      <c r="A363" s="2" t="n"/>
      <c r="B363" s="32" t="n"/>
      <c r="C363" s="2" t="n"/>
      <c r="D363" s="2" t="n"/>
      <c r="E363" s="2" t="n"/>
      <c r="F363" s="4" t="n"/>
      <c r="G363" s="33" t="n"/>
      <c r="H363" s="33" t="n"/>
      <c r="I363" s="6" t="n"/>
      <c r="J363" s="6" t="n"/>
      <c r="K363" s="2" t="n"/>
      <c r="L363" s="2" t="n"/>
      <c r="M363" s="9">
        <f>IF(A363="","",IFERROR(VLOOKUP(L363,'Listas'!$A$2:$B$4,2,FALSE),0))</f>
        <v/>
      </c>
      <c r="N363" s="9">
        <f>IF(A363="","",IF(K363="Concluída",1,0))</f>
        <v/>
      </c>
      <c r="O363" s="10">
        <f>IF(A363="","",IF(K363="Pendente","Pendente",IF(AND(K363="Concluída",H363&gt;G363),"Sim","Não")))</f>
        <v/>
      </c>
      <c r="P363" s="4" t="n"/>
    </row>
    <row r="364">
      <c r="A364" s="2" t="n"/>
      <c r="B364" s="32" t="n"/>
      <c r="C364" s="2" t="n"/>
      <c r="D364" s="2" t="n"/>
      <c r="E364" s="2" t="n"/>
      <c r="F364" s="4" t="n"/>
      <c r="G364" s="33" t="n"/>
      <c r="H364" s="33" t="n"/>
      <c r="I364" s="6" t="n"/>
      <c r="J364" s="6" t="n"/>
      <c r="K364" s="2" t="n"/>
      <c r="L364" s="2" t="n"/>
      <c r="M364" s="7">
        <f>IF(A364="","",IFERROR(VLOOKUP(L364,'Listas'!$A$2:$B$4,2,FALSE),0))</f>
        <v/>
      </c>
      <c r="N364" s="7">
        <f>IF(A364="","",IF(K364="Concluída",1,0))</f>
        <v/>
      </c>
      <c r="O364" s="8">
        <f>IF(A364="","",IF(K364="Pendente","Pendente",IF(AND(K364="Concluída",H364&gt;G364),"Sim","Não")))</f>
        <v/>
      </c>
      <c r="P364" s="4" t="n"/>
    </row>
    <row r="365">
      <c r="A365" s="2" t="n"/>
      <c r="B365" s="32" t="n"/>
      <c r="C365" s="2" t="n"/>
      <c r="D365" s="2" t="n"/>
      <c r="E365" s="2" t="n"/>
      <c r="F365" s="4" t="n"/>
      <c r="G365" s="33" t="n"/>
      <c r="H365" s="33" t="n"/>
      <c r="I365" s="6" t="n"/>
      <c r="J365" s="6" t="n"/>
      <c r="K365" s="2" t="n"/>
      <c r="L365" s="2" t="n"/>
      <c r="M365" s="9">
        <f>IF(A365="","",IFERROR(VLOOKUP(L365,'Listas'!$A$2:$B$4,2,FALSE),0))</f>
        <v/>
      </c>
      <c r="N365" s="9">
        <f>IF(A365="","",IF(K365="Concluída",1,0))</f>
        <v/>
      </c>
      <c r="O365" s="10">
        <f>IF(A365="","",IF(K365="Pendente","Pendente",IF(AND(K365="Concluída",H365&gt;G365),"Sim","Não")))</f>
        <v/>
      </c>
      <c r="P365" s="4" t="n"/>
    </row>
    <row r="366">
      <c r="A366" s="2" t="n"/>
      <c r="B366" s="32" t="n"/>
      <c r="C366" s="2" t="n"/>
      <c r="D366" s="2" t="n"/>
      <c r="E366" s="2" t="n"/>
      <c r="F366" s="4" t="n"/>
      <c r="G366" s="33" t="n"/>
      <c r="H366" s="33" t="n"/>
      <c r="I366" s="6" t="n"/>
      <c r="J366" s="6" t="n"/>
      <c r="K366" s="2" t="n"/>
      <c r="L366" s="2" t="n"/>
      <c r="M366" s="7">
        <f>IF(A366="","",IFERROR(VLOOKUP(L366,'Listas'!$A$2:$B$4,2,FALSE),0))</f>
        <v/>
      </c>
      <c r="N366" s="7">
        <f>IF(A366="","",IF(K366="Concluída",1,0))</f>
        <v/>
      </c>
      <c r="O366" s="8">
        <f>IF(A366="","",IF(K366="Pendente","Pendente",IF(AND(K366="Concluída",H366&gt;G366),"Sim","Não")))</f>
        <v/>
      </c>
      <c r="P366" s="4" t="n"/>
    </row>
    <row r="367">
      <c r="A367" s="2" t="n"/>
      <c r="B367" s="32" t="n"/>
      <c r="C367" s="2" t="n"/>
      <c r="D367" s="2" t="n"/>
      <c r="E367" s="2" t="n"/>
      <c r="F367" s="4" t="n"/>
      <c r="G367" s="33" t="n"/>
      <c r="H367" s="33" t="n"/>
      <c r="I367" s="6" t="n"/>
      <c r="J367" s="6" t="n"/>
      <c r="K367" s="2" t="n"/>
      <c r="L367" s="2" t="n"/>
      <c r="M367" s="9">
        <f>IF(A367="","",IFERROR(VLOOKUP(L367,'Listas'!$A$2:$B$4,2,FALSE),0))</f>
        <v/>
      </c>
      <c r="N367" s="9">
        <f>IF(A367="","",IF(K367="Concluída",1,0))</f>
        <v/>
      </c>
      <c r="O367" s="10">
        <f>IF(A367="","",IF(K367="Pendente","Pendente",IF(AND(K367="Concluída",H367&gt;G367),"Sim","Não")))</f>
        <v/>
      </c>
      <c r="P367" s="4" t="n"/>
    </row>
    <row r="368">
      <c r="A368" s="2" t="n"/>
      <c r="B368" s="32" t="n"/>
      <c r="C368" s="2" t="n"/>
      <c r="D368" s="2" t="n"/>
      <c r="E368" s="2" t="n"/>
      <c r="F368" s="4" t="n"/>
      <c r="G368" s="33" t="n"/>
      <c r="H368" s="33" t="n"/>
      <c r="I368" s="6" t="n"/>
      <c r="J368" s="6" t="n"/>
      <c r="K368" s="2" t="n"/>
      <c r="L368" s="2" t="n"/>
      <c r="M368" s="7">
        <f>IF(A368="","",IFERROR(VLOOKUP(L368,'Listas'!$A$2:$B$4,2,FALSE),0))</f>
        <v/>
      </c>
      <c r="N368" s="7">
        <f>IF(A368="","",IF(K368="Concluída",1,0))</f>
        <v/>
      </c>
      <c r="O368" s="8">
        <f>IF(A368="","",IF(K368="Pendente","Pendente",IF(AND(K368="Concluída",H368&gt;G368),"Sim","Não")))</f>
        <v/>
      </c>
      <c r="P368" s="4" t="n"/>
    </row>
    <row r="369">
      <c r="A369" s="2" t="n"/>
      <c r="B369" s="32" t="n"/>
      <c r="C369" s="2" t="n"/>
      <c r="D369" s="2" t="n"/>
      <c r="E369" s="2" t="n"/>
      <c r="F369" s="4" t="n"/>
      <c r="G369" s="33" t="n"/>
      <c r="H369" s="33" t="n"/>
      <c r="I369" s="6" t="n"/>
      <c r="J369" s="6" t="n"/>
      <c r="K369" s="2" t="n"/>
      <c r="L369" s="2" t="n"/>
      <c r="M369" s="9">
        <f>IF(A369="","",IFERROR(VLOOKUP(L369,'Listas'!$A$2:$B$4,2,FALSE),0))</f>
        <v/>
      </c>
      <c r="N369" s="9">
        <f>IF(A369="","",IF(K369="Concluída",1,0))</f>
        <v/>
      </c>
      <c r="O369" s="10">
        <f>IF(A369="","",IF(K369="Pendente","Pendente",IF(AND(K369="Concluída",H369&gt;G369),"Sim","Não")))</f>
        <v/>
      </c>
      <c r="P369" s="4" t="n"/>
    </row>
    <row r="370">
      <c r="A370" s="2" t="n"/>
      <c r="B370" s="32" t="n"/>
      <c r="C370" s="2" t="n"/>
      <c r="D370" s="2" t="n"/>
      <c r="E370" s="2" t="n"/>
      <c r="F370" s="4" t="n"/>
      <c r="G370" s="33" t="n"/>
      <c r="H370" s="33" t="n"/>
      <c r="I370" s="6" t="n"/>
      <c r="J370" s="6" t="n"/>
      <c r="K370" s="2" t="n"/>
      <c r="L370" s="2" t="n"/>
      <c r="M370" s="7">
        <f>IF(A370="","",IFERROR(VLOOKUP(L370,'Listas'!$A$2:$B$4,2,FALSE),0))</f>
        <v/>
      </c>
      <c r="N370" s="7">
        <f>IF(A370="","",IF(K370="Concluída",1,0))</f>
        <v/>
      </c>
      <c r="O370" s="8">
        <f>IF(A370="","",IF(K370="Pendente","Pendente",IF(AND(K370="Concluída",H370&gt;G370),"Sim","Não")))</f>
        <v/>
      </c>
      <c r="P370" s="4" t="n"/>
    </row>
    <row r="371">
      <c r="A371" s="2" t="n"/>
      <c r="B371" s="32" t="n"/>
      <c r="C371" s="2" t="n"/>
      <c r="D371" s="2" t="n"/>
      <c r="E371" s="2" t="n"/>
      <c r="F371" s="4" t="n"/>
      <c r="G371" s="33" t="n"/>
      <c r="H371" s="33" t="n"/>
      <c r="I371" s="6" t="n"/>
      <c r="J371" s="6" t="n"/>
      <c r="K371" s="2" t="n"/>
      <c r="L371" s="2" t="n"/>
      <c r="M371" s="9">
        <f>IF(A371="","",IFERROR(VLOOKUP(L371,'Listas'!$A$2:$B$4,2,FALSE),0))</f>
        <v/>
      </c>
      <c r="N371" s="9">
        <f>IF(A371="","",IF(K371="Concluída",1,0))</f>
        <v/>
      </c>
      <c r="O371" s="10">
        <f>IF(A371="","",IF(K371="Pendente","Pendente",IF(AND(K371="Concluída",H371&gt;G371),"Sim","Não")))</f>
        <v/>
      </c>
      <c r="P371" s="4" t="n"/>
    </row>
    <row r="372">
      <c r="A372" s="2" t="n"/>
      <c r="B372" s="32" t="n"/>
      <c r="C372" s="2" t="n"/>
      <c r="D372" s="2" t="n"/>
      <c r="E372" s="2" t="n"/>
      <c r="F372" s="4" t="n"/>
      <c r="G372" s="33" t="n"/>
      <c r="H372" s="33" t="n"/>
      <c r="I372" s="6" t="n"/>
      <c r="J372" s="6" t="n"/>
      <c r="K372" s="2" t="n"/>
      <c r="L372" s="2" t="n"/>
      <c r="M372" s="7">
        <f>IF(A372="","",IFERROR(VLOOKUP(L372,'Listas'!$A$2:$B$4,2,FALSE),0))</f>
        <v/>
      </c>
      <c r="N372" s="7">
        <f>IF(A372="","",IF(K372="Concluída",1,0))</f>
        <v/>
      </c>
      <c r="O372" s="8">
        <f>IF(A372="","",IF(K372="Pendente","Pendente",IF(AND(K372="Concluída",H372&gt;G372),"Sim","Não")))</f>
        <v/>
      </c>
      <c r="P372" s="4" t="n"/>
    </row>
    <row r="373">
      <c r="A373" s="2" t="n"/>
      <c r="B373" s="32" t="n"/>
      <c r="C373" s="2" t="n"/>
      <c r="D373" s="2" t="n"/>
      <c r="E373" s="2" t="n"/>
      <c r="F373" s="4" t="n"/>
      <c r="G373" s="33" t="n"/>
      <c r="H373" s="33" t="n"/>
      <c r="I373" s="6" t="n"/>
      <c r="J373" s="6" t="n"/>
      <c r="K373" s="2" t="n"/>
      <c r="L373" s="2" t="n"/>
      <c r="M373" s="9">
        <f>IF(A373="","",IFERROR(VLOOKUP(L373,'Listas'!$A$2:$B$4,2,FALSE),0))</f>
        <v/>
      </c>
      <c r="N373" s="9">
        <f>IF(A373="","",IF(K373="Concluída",1,0))</f>
        <v/>
      </c>
      <c r="O373" s="10">
        <f>IF(A373="","",IF(K373="Pendente","Pendente",IF(AND(K373="Concluída",H373&gt;G373),"Sim","Não")))</f>
        <v/>
      </c>
      <c r="P373" s="4" t="n"/>
    </row>
    <row r="374">
      <c r="A374" s="2" t="n"/>
      <c r="B374" s="32" t="n"/>
      <c r="C374" s="2" t="n"/>
      <c r="D374" s="2" t="n"/>
      <c r="E374" s="2" t="n"/>
      <c r="F374" s="4" t="n"/>
      <c r="G374" s="33" t="n"/>
      <c r="H374" s="33" t="n"/>
      <c r="I374" s="6" t="n"/>
      <c r="J374" s="6" t="n"/>
      <c r="K374" s="2" t="n"/>
      <c r="L374" s="2" t="n"/>
      <c r="M374" s="7">
        <f>IF(A374="","",IFERROR(VLOOKUP(L374,'Listas'!$A$2:$B$4,2,FALSE),0))</f>
        <v/>
      </c>
      <c r="N374" s="7">
        <f>IF(A374="","",IF(K374="Concluída",1,0))</f>
        <v/>
      </c>
      <c r="O374" s="8">
        <f>IF(A374="","",IF(K374="Pendente","Pendente",IF(AND(K374="Concluída",H374&gt;G374),"Sim","Não")))</f>
        <v/>
      </c>
      <c r="P374" s="4" t="n"/>
    </row>
    <row r="375">
      <c r="A375" s="2" t="n"/>
      <c r="B375" s="32" t="n"/>
      <c r="C375" s="2" t="n"/>
      <c r="D375" s="2" t="n"/>
      <c r="E375" s="2" t="n"/>
      <c r="F375" s="4" t="n"/>
      <c r="G375" s="33" t="n"/>
      <c r="H375" s="33" t="n"/>
      <c r="I375" s="6" t="n"/>
      <c r="J375" s="6" t="n"/>
      <c r="K375" s="2" t="n"/>
      <c r="L375" s="2" t="n"/>
      <c r="M375" s="9">
        <f>IF(A375="","",IFERROR(VLOOKUP(L375,'Listas'!$A$2:$B$4,2,FALSE),0))</f>
        <v/>
      </c>
      <c r="N375" s="9">
        <f>IF(A375="","",IF(K375="Concluída",1,0))</f>
        <v/>
      </c>
      <c r="O375" s="10">
        <f>IF(A375="","",IF(K375="Pendente","Pendente",IF(AND(K375="Concluída",H375&gt;G375),"Sim","Não")))</f>
        <v/>
      </c>
      <c r="P375" s="4" t="n"/>
    </row>
    <row r="376">
      <c r="A376" s="2" t="n"/>
      <c r="B376" s="32" t="n"/>
      <c r="C376" s="2" t="n"/>
      <c r="D376" s="2" t="n"/>
      <c r="E376" s="2" t="n"/>
      <c r="F376" s="4" t="n"/>
      <c r="G376" s="33" t="n"/>
      <c r="H376" s="33" t="n"/>
      <c r="I376" s="6" t="n"/>
      <c r="J376" s="6" t="n"/>
      <c r="K376" s="2" t="n"/>
      <c r="L376" s="2" t="n"/>
      <c r="M376" s="7">
        <f>IF(A376="","",IFERROR(VLOOKUP(L376,'Listas'!$A$2:$B$4,2,FALSE),0))</f>
        <v/>
      </c>
      <c r="N376" s="7">
        <f>IF(A376="","",IF(K376="Concluída",1,0))</f>
        <v/>
      </c>
      <c r="O376" s="8">
        <f>IF(A376="","",IF(K376="Pendente","Pendente",IF(AND(K376="Concluída",H376&gt;G376),"Sim","Não")))</f>
        <v/>
      </c>
      <c r="P376" s="4" t="n"/>
    </row>
    <row r="377">
      <c r="A377" s="2" t="n"/>
      <c r="B377" s="32" t="n"/>
      <c r="C377" s="2" t="n"/>
      <c r="D377" s="2" t="n"/>
      <c r="E377" s="2" t="n"/>
      <c r="F377" s="4" t="n"/>
      <c r="G377" s="33" t="n"/>
      <c r="H377" s="33" t="n"/>
      <c r="I377" s="6" t="n"/>
      <c r="J377" s="6" t="n"/>
      <c r="K377" s="2" t="n"/>
      <c r="L377" s="2" t="n"/>
      <c r="M377" s="9">
        <f>IF(A377="","",IFERROR(VLOOKUP(L377,'Listas'!$A$2:$B$4,2,FALSE),0))</f>
        <v/>
      </c>
      <c r="N377" s="9">
        <f>IF(A377="","",IF(K377="Concluída",1,0))</f>
        <v/>
      </c>
      <c r="O377" s="10">
        <f>IF(A377="","",IF(K377="Pendente","Pendente",IF(AND(K377="Concluída",H377&gt;G377),"Sim","Não")))</f>
        <v/>
      </c>
      <c r="P377" s="4" t="n"/>
    </row>
    <row r="378">
      <c r="A378" s="2" t="n"/>
      <c r="B378" s="32" t="n"/>
      <c r="C378" s="2" t="n"/>
      <c r="D378" s="2" t="n"/>
      <c r="E378" s="2" t="n"/>
      <c r="F378" s="4" t="n"/>
      <c r="G378" s="33" t="n"/>
      <c r="H378" s="33" t="n"/>
      <c r="I378" s="6" t="n"/>
      <c r="J378" s="6" t="n"/>
      <c r="K378" s="2" t="n"/>
      <c r="L378" s="2" t="n"/>
      <c r="M378" s="7">
        <f>IF(A378="","",IFERROR(VLOOKUP(L378,'Listas'!$A$2:$B$4,2,FALSE),0))</f>
        <v/>
      </c>
      <c r="N378" s="7">
        <f>IF(A378="","",IF(K378="Concluída",1,0))</f>
        <v/>
      </c>
      <c r="O378" s="8">
        <f>IF(A378="","",IF(K378="Pendente","Pendente",IF(AND(K378="Concluída",H378&gt;G378),"Sim","Não")))</f>
        <v/>
      </c>
      <c r="P378" s="4" t="n"/>
    </row>
    <row r="379">
      <c r="A379" s="2" t="n"/>
      <c r="B379" s="32" t="n"/>
      <c r="C379" s="2" t="n"/>
      <c r="D379" s="2" t="n"/>
      <c r="E379" s="2" t="n"/>
      <c r="F379" s="4" t="n"/>
      <c r="G379" s="33" t="n"/>
      <c r="H379" s="33" t="n"/>
      <c r="I379" s="6" t="n"/>
      <c r="J379" s="6" t="n"/>
      <c r="K379" s="2" t="n"/>
      <c r="L379" s="2" t="n"/>
      <c r="M379" s="9">
        <f>IF(A379="","",IFERROR(VLOOKUP(L379,'Listas'!$A$2:$B$4,2,FALSE),0))</f>
        <v/>
      </c>
      <c r="N379" s="9">
        <f>IF(A379="","",IF(K379="Concluída",1,0))</f>
        <v/>
      </c>
      <c r="O379" s="10">
        <f>IF(A379="","",IF(K379="Pendente","Pendente",IF(AND(K379="Concluída",H379&gt;G379),"Sim","Não")))</f>
        <v/>
      </c>
      <c r="P379" s="4" t="n"/>
    </row>
    <row r="380">
      <c r="A380" s="2" t="n"/>
      <c r="B380" s="32" t="n"/>
      <c r="C380" s="2" t="n"/>
      <c r="D380" s="2" t="n"/>
      <c r="E380" s="2" t="n"/>
      <c r="F380" s="4" t="n"/>
      <c r="G380" s="33" t="n"/>
      <c r="H380" s="33" t="n"/>
      <c r="I380" s="6" t="n"/>
      <c r="J380" s="6" t="n"/>
      <c r="K380" s="2" t="n"/>
      <c r="L380" s="2" t="n"/>
      <c r="M380" s="7">
        <f>IF(A380="","",IFERROR(VLOOKUP(L380,'Listas'!$A$2:$B$4,2,FALSE),0))</f>
        <v/>
      </c>
      <c r="N380" s="7">
        <f>IF(A380="","",IF(K380="Concluída",1,0))</f>
        <v/>
      </c>
      <c r="O380" s="8">
        <f>IF(A380="","",IF(K380="Pendente","Pendente",IF(AND(K380="Concluída",H380&gt;G380),"Sim","Não")))</f>
        <v/>
      </c>
      <c r="P380" s="4" t="n"/>
    </row>
    <row r="381">
      <c r="A381" s="2" t="n"/>
      <c r="B381" s="32" t="n"/>
      <c r="C381" s="2" t="n"/>
      <c r="D381" s="2" t="n"/>
      <c r="E381" s="2" t="n"/>
      <c r="F381" s="4" t="n"/>
      <c r="G381" s="33" t="n"/>
      <c r="H381" s="33" t="n"/>
      <c r="I381" s="6" t="n"/>
      <c r="J381" s="6" t="n"/>
      <c r="K381" s="2" t="n"/>
      <c r="L381" s="2" t="n"/>
      <c r="M381" s="9">
        <f>IF(A381="","",IFERROR(VLOOKUP(L381,'Listas'!$A$2:$B$4,2,FALSE),0))</f>
        <v/>
      </c>
      <c r="N381" s="9">
        <f>IF(A381="","",IF(K381="Concluída",1,0))</f>
        <v/>
      </c>
      <c r="O381" s="10">
        <f>IF(A381="","",IF(K381="Pendente","Pendente",IF(AND(K381="Concluída",H381&gt;G381),"Sim","Não")))</f>
        <v/>
      </c>
      <c r="P381" s="4" t="n"/>
    </row>
    <row r="382">
      <c r="A382" s="2" t="n"/>
      <c r="B382" s="32" t="n"/>
      <c r="C382" s="2" t="n"/>
      <c r="D382" s="2" t="n"/>
      <c r="E382" s="2" t="n"/>
      <c r="F382" s="4" t="n"/>
      <c r="G382" s="33" t="n"/>
      <c r="H382" s="33" t="n"/>
      <c r="I382" s="6" t="n"/>
      <c r="J382" s="6" t="n"/>
      <c r="K382" s="2" t="n"/>
      <c r="L382" s="2" t="n"/>
      <c r="M382" s="7">
        <f>IF(A382="","",IFERROR(VLOOKUP(L382,'Listas'!$A$2:$B$4,2,FALSE),0))</f>
        <v/>
      </c>
      <c r="N382" s="7">
        <f>IF(A382="","",IF(K382="Concluída",1,0))</f>
        <v/>
      </c>
      <c r="O382" s="8">
        <f>IF(A382="","",IF(K382="Pendente","Pendente",IF(AND(K382="Concluída",H382&gt;G382),"Sim","Não")))</f>
        <v/>
      </c>
      <c r="P382" s="4" t="n"/>
    </row>
    <row r="383">
      <c r="A383" s="2" t="n"/>
      <c r="B383" s="32" t="n"/>
      <c r="C383" s="2" t="n"/>
      <c r="D383" s="2" t="n"/>
      <c r="E383" s="2" t="n"/>
      <c r="F383" s="4" t="n"/>
      <c r="G383" s="33" t="n"/>
      <c r="H383" s="33" t="n"/>
      <c r="I383" s="6" t="n"/>
      <c r="J383" s="6" t="n"/>
      <c r="K383" s="2" t="n"/>
      <c r="L383" s="2" t="n"/>
      <c r="M383" s="9">
        <f>IF(A383="","",IFERROR(VLOOKUP(L383,'Listas'!$A$2:$B$4,2,FALSE),0))</f>
        <v/>
      </c>
      <c r="N383" s="9">
        <f>IF(A383="","",IF(K383="Concluída",1,0))</f>
        <v/>
      </c>
      <c r="O383" s="10">
        <f>IF(A383="","",IF(K383="Pendente","Pendente",IF(AND(K383="Concluída",H383&gt;G383),"Sim","Não")))</f>
        <v/>
      </c>
      <c r="P383" s="4" t="n"/>
    </row>
    <row r="384">
      <c r="A384" s="2" t="n"/>
      <c r="B384" s="32" t="n"/>
      <c r="C384" s="2" t="n"/>
      <c r="D384" s="2" t="n"/>
      <c r="E384" s="2" t="n"/>
      <c r="F384" s="4" t="n"/>
      <c r="G384" s="33" t="n"/>
      <c r="H384" s="33" t="n"/>
      <c r="I384" s="6" t="n"/>
      <c r="J384" s="6" t="n"/>
      <c r="K384" s="2" t="n"/>
      <c r="L384" s="2" t="n"/>
      <c r="M384" s="7">
        <f>IF(A384="","",IFERROR(VLOOKUP(L384,'Listas'!$A$2:$B$4,2,FALSE),0))</f>
        <v/>
      </c>
      <c r="N384" s="7">
        <f>IF(A384="","",IF(K384="Concluída",1,0))</f>
        <v/>
      </c>
      <c r="O384" s="8">
        <f>IF(A384="","",IF(K384="Pendente","Pendente",IF(AND(K384="Concluída",H384&gt;G384),"Sim","Não")))</f>
        <v/>
      </c>
      <c r="P384" s="4" t="n"/>
    </row>
    <row r="385">
      <c r="A385" s="2" t="n"/>
      <c r="B385" s="32" t="n"/>
      <c r="C385" s="2" t="n"/>
      <c r="D385" s="2" t="n"/>
      <c r="E385" s="2" t="n"/>
      <c r="F385" s="4" t="n"/>
      <c r="G385" s="33" t="n"/>
      <c r="H385" s="33" t="n"/>
      <c r="I385" s="6" t="n"/>
      <c r="J385" s="6" t="n"/>
      <c r="K385" s="2" t="n"/>
      <c r="L385" s="2" t="n"/>
      <c r="M385" s="9">
        <f>IF(A385="","",IFERROR(VLOOKUP(L385,'Listas'!$A$2:$B$4,2,FALSE),0))</f>
        <v/>
      </c>
      <c r="N385" s="9">
        <f>IF(A385="","",IF(K385="Concluída",1,0))</f>
        <v/>
      </c>
      <c r="O385" s="10">
        <f>IF(A385="","",IF(K385="Pendente","Pendente",IF(AND(K385="Concluída",H385&gt;G385),"Sim","Não")))</f>
        <v/>
      </c>
      <c r="P385" s="4" t="n"/>
    </row>
    <row r="386">
      <c r="A386" s="2" t="n"/>
      <c r="B386" s="32" t="n"/>
      <c r="C386" s="2" t="n"/>
      <c r="D386" s="2" t="n"/>
      <c r="E386" s="2" t="n"/>
      <c r="F386" s="4" t="n"/>
      <c r="G386" s="33" t="n"/>
      <c r="H386" s="33" t="n"/>
      <c r="I386" s="6" t="n"/>
      <c r="J386" s="6" t="n"/>
      <c r="K386" s="2" t="n"/>
      <c r="L386" s="2" t="n"/>
      <c r="M386" s="7">
        <f>IF(A386="","",IFERROR(VLOOKUP(L386,'Listas'!$A$2:$B$4,2,FALSE),0))</f>
        <v/>
      </c>
      <c r="N386" s="7">
        <f>IF(A386="","",IF(K386="Concluída",1,0))</f>
        <v/>
      </c>
      <c r="O386" s="8">
        <f>IF(A386="","",IF(K386="Pendente","Pendente",IF(AND(K386="Concluída",H386&gt;G386),"Sim","Não")))</f>
        <v/>
      </c>
      <c r="P386" s="4" t="n"/>
    </row>
    <row r="387">
      <c r="A387" s="2" t="n"/>
      <c r="B387" s="32" t="n"/>
      <c r="C387" s="2" t="n"/>
      <c r="D387" s="2" t="n"/>
      <c r="E387" s="2" t="n"/>
      <c r="F387" s="4" t="n"/>
      <c r="G387" s="33" t="n"/>
      <c r="H387" s="33" t="n"/>
      <c r="I387" s="6" t="n"/>
      <c r="J387" s="6" t="n"/>
      <c r="K387" s="2" t="n"/>
      <c r="L387" s="2" t="n"/>
      <c r="M387" s="9">
        <f>IF(A387="","",IFERROR(VLOOKUP(L387,'Listas'!$A$2:$B$4,2,FALSE),0))</f>
        <v/>
      </c>
      <c r="N387" s="9">
        <f>IF(A387="","",IF(K387="Concluída",1,0))</f>
        <v/>
      </c>
      <c r="O387" s="10">
        <f>IF(A387="","",IF(K387="Pendente","Pendente",IF(AND(K387="Concluída",H387&gt;G387),"Sim","Não")))</f>
        <v/>
      </c>
      <c r="P387" s="4" t="n"/>
    </row>
    <row r="388">
      <c r="A388" s="2" t="n"/>
      <c r="B388" s="32" t="n"/>
      <c r="C388" s="2" t="n"/>
      <c r="D388" s="2" t="n"/>
      <c r="E388" s="2" t="n"/>
      <c r="F388" s="4" t="n"/>
      <c r="G388" s="33" t="n"/>
      <c r="H388" s="33" t="n"/>
      <c r="I388" s="6" t="n"/>
      <c r="J388" s="6" t="n"/>
      <c r="K388" s="2" t="n"/>
      <c r="L388" s="2" t="n"/>
      <c r="M388" s="7">
        <f>IF(A388="","",IFERROR(VLOOKUP(L388,'Listas'!$A$2:$B$4,2,FALSE),0))</f>
        <v/>
      </c>
      <c r="N388" s="7">
        <f>IF(A388="","",IF(K388="Concluída",1,0))</f>
        <v/>
      </c>
      <c r="O388" s="8">
        <f>IF(A388="","",IF(K388="Pendente","Pendente",IF(AND(K388="Concluída",H388&gt;G388),"Sim","Não")))</f>
        <v/>
      </c>
      <c r="P388" s="4" t="n"/>
    </row>
    <row r="389">
      <c r="A389" s="2" t="n"/>
      <c r="B389" s="32" t="n"/>
      <c r="C389" s="2" t="n"/>
      <c r="D389" s="2" t="n"/>
      <c r="E389" s="2" t="n"/>
      <c r="F389" s="4" t="n"/>
      <c r="G389" s="33" t="n"/>
      <c r="H389" s="33" t="n"/>
      <c r="I389" s="6" t="n"/>
      <c r="J389" s="6" t="n"/>
      <c r="K389" s="2" t="n"/>
      <c r="L389" s="2" t="n"/>
      <c r="M389" s="9">
        <f>IF(A389="","",IFERROR(VLOOKUP(L389,'Listas'!$A$2:$B$4,2,FALSE),0))</f>
        <v/>
      </c>
      <c r="N389" s="9">
        <f>IF(A389="","",IF(K389="Concluída",1,0))</f>
        <v/>
      </c>
      <c r="O389" s="10">
        <f>IF(A389="","",IF(K389="Pendente","Pendente",IF(AND(K389="Concluída",H389&gt;G389),"Sim","Não")))</f>
        <v/>
      </c>
      <c r="P389" s="4" t="n"/>
    </row>
    <row r="390">
      <c r="A390" s="2" t="n"/>
      <c r="B390" s="32" t="n"/>
      <c r="C390" s="2" t="n"/>
      <c r="D390" s="2" t="n"/>
      <c r="E390" s="2" t="n"/>
      <c r="F390" s="4" t="n"/>
      <c r="G390" s="33" t="n"/>
      <c r="H390" s="33" t="n"/>
      <c r="I390" s="6" t="n"/>
      <c r="J390" s="6" t="n"/>
      <c r="K390" s="2" t="n"/>
      <c r="L390" s="2" t="n"/>
      <c r="M390" s="7">
        <f>IF(A390="","",IFERROR(VLOOKUP(L390,'Listas'!$A$2:$B$4,2,FALSE),0))</f>
        <v/>
      </c>
      <c r="N390" s="7">
        <f>IF(A390="","",IF(K390="Concluída",1,0))</f>
        <v/>
      </c>
      <c r="O390" s="8">
        <f>IF(A390="","",IF(K390="Pendente","Pendente",IF(AND(K390="Concluída",H390&gt;G390),"Sim","Não")))</f>
        <v/>
      </c>
      <c r="P390" s="4" t="n"/>
    </row>
    <row r="391">
      <c r="A391" s="2" t="n"/>
      <c r="B391" s="32" t="n"/>
      <c r="C391" s="2" t="n"/>
      <c r="D391" s="2" t="n"/>
      <c r="E391" s="2" t="n"/>
      <c r="F391" s="4" t="n"/>
      <c r="G391" s="33" t="n"/>
      <c r="H391" s="33" t="n"/>
      <c r="I391" s="6" t="n"/>
      <c r="J391" s="6" t="n"/>
      <c r="K391" s="2" t="n"/>
      <c r="L391" s="2" t="n"/>
      <c r="M391" s="9">
        <f>IF(A391="","",IFERROR(VLOOKUP(L391,'Listas'!$A$2:$B$4,2,FALSE),0))</f>
        <v/>
      </c>
      <c r="N391" s="9">
        <f>IF(A391="","",IF(K391="Concluída",1,0))</f>
        <v/>
      </c>
      <c r="O391" s="10">
        <f>IF(A391="","",IF(K391="Pendente","Pendente",IF(AND(K391="Concluída",H391&gt;G391),"Sim","Não")))</f>
        <v/>
      </c>
      <c r="P391" s="4" t="n"/>
    </row>
    <row r="392">
      <c r="A392" s="2" t="n"/>
      <c r="B392" s="32" t="n"/>
      <c r="C392" s="2" t="n"/>
      <c r="D392" s="2" t="n"/>
      <c r="E392" s="2" t="n"/>
      <c r="F392" s="4" t="n"/>
      <c r="G392" s="33" t="n"/>
      <c r="H392" s="33" t="n"/>
      <c r="I392" s="6" t="n"/>
      <c r="J392" s="6" t="n"/>
      <c r="K392" s="2" t="n"/>
      <c r="L392" s="2" t="n"/>
      <c r="M392" s="7">
        <f>IF(A392="","",IFERROR(VLOOKUP(L392,'Listas'!$A$2:$B$4,2,FALSE),0))</f>
        <v/>
      </c>
      <c r="N392" s="7">
        <f>IF(A392="","",IF(K392="Concluída",1,0))</f>
        <v/>
      </c>
      <c r="O392" s="8">
        <f>IF(A392="","",IF(K392="Pendente","Pendente",IF(AND(K392="Concluída",H392&gt;G392),"Sim","Não")))</f>
        <v/>
      </c>
      <c r="P392" s="4" t="n"/>
    </row>
    <row r="393">
      <c r="A393" s="2" t="n"/>
      <c r="B393" s="32" t="n"/>
      <c r="C393" s="2" t="n"/>
      <c r="D393" s="2" t="n"/>
      <c r="E393" s="2" t="n"/>
      <c r="F393" s="4" t="n"/>
      <c r="G393" s="33" t="n"/>
      <c r="H393" s="33" t="n"/>
      <c r="I393" s="6" t="n"/>
      <c r="J393" s="6" t="n"/>
      <c r="K393" s="2" t="n"/>
      <c r="L393" s="2" t="n"/>
      <c r="M393" s="9">
        <f>IF(A393="","",IFERROR(VLOOKUP(L393,'Listas'!$A$2:$B$4,2,FALSE),0))</f>
        <v/>
      </c>
      <c r="N393" s="9">
        <f>IF(A393="","",IF(K393="Concluída",1,0))</f>
        <v/>
      </c>
      <c r="O393" s="10">
        <f>IF(A393="","",IF(K393="Pendente","Pendente",IF(AND(K393="Concluída",H393&gt;G393),"Sim","Não")))</f>
        <v/>
      </c>
      <c r="P393" s="4" t="n"/>
    </row>
    <row r="394">
      <c r="A394" s="2" t="n"/>
      <c r="B394" s="32" t="n"/>
      <c r="C394" s="2" t="n"/>
      <c r="D394" s="2" t="n"/>
      <c r="E394" s="2" t="n"/>
      <c r="F394" s="4" t="n"/>
      <c r="G394" s="33" t="n"/>
      <c r="H394" s="33" t="n"/>
      <c r="I394" s="6" t="n"/>
      <c r="J394" s="6" t="n"/>
      <c r="K394" s="2" t="n"/>
      <c r="L394" s="2" t="n"/>
      <c r="M394" s="7">
        <f>IF(A394="","",IFERROR(VLOOKUP(L394,'Listas'!$A$2:$B$4,2,FALSE),0))</f>
        <v/>
      </c>
      <c r="N394" s="7">
        <f>IF(A394="","",IF(K394="Concluída",1,0))</f>
        <v/>
      </c>
      <c r="O394" s="8">
        <f>IF(A394="","",IF(K394="Pendente","Pendente",IF(AND(K394="Concluída",H394&gt;G394),"Sim","Não")))</f>
        <v/>
      </c>
      <c r="P394" s="4" t="n"/>
    </row>
    <row r="395">
      <c r="A395" s="2" t="n"/>
      <c r="B395" s="32" t="n"/>
      <c r="C395" s="2" t="n"/>
      <c r="D395" s="2" t="n"/>
      <c r="E395" s="2" t="n"/>
      <c r="F395" s="4" t="n"/>
      <c r="G395" s="33" t="n"/>
      <c r="H395" s="33" t="n"/>
      <c r="I395" s="6" t="n"/>
      <c r="J395" s="6" t="n"/>
      <c r="K395" s="2" t="n"/>
      <c r="L395" s="2" t="n"/>
      <c r="M395" s="9">
        <f>IF(A395="","",IFERROR(VLOOKUP(L395,'Listas'!$A$2:$B$4,2,FALSE),0))</f>
        <v/>
      </c>
      <c r="N395" s="9">
        <f>IF(A395="","",IF(K395="Concluída",1,0))</f>
        <v/>
      </c>
      <c r="O395" s="10">
        <f>IF(A395="","",IF(K395="Pendente","Pendente",IF(AND(K395="Concluída",H395&gt;G395),"Sim","Não")))</f>
        <v/>
      </c>
      <c r="P395" s="4" t="n"/>
    </row>
    <row r="396">
      <c r="A396" s="2" t="n"/>
      <c r="B396" s="32" t="n"/>
      <c r="C396" s="2" t="n"/>
      <c r="D396" s="2" t="n"/>
      <c r="E396" s="2" t="n"/>
      <c r="F396" s="4" t="n"/>
      <c r="G396" s="33" t="n"/>
      <c r="H396" s="33" t="n"/>
      <c r="I396" s="6" t="n"/>
      <c r="J396" s="6" t="n"/>
      <c r="K396" s="2" t="n"/>
      <c r="L396" s="2" t="n"/>
      <c r="M396" s="7">
        <f>IF(A396="","",IFERROR(VLOOKUP(L396,'Listas'!$A$2:$B$4,2,FALSE),0))</f>
        <v/>
      </c>
      <c r="N396" s="7">
        <f>IF(A396="","",IF(K396="Concluída",1,0))</f>
        <v/>
      </c>
      <c r="O396" s="8">
        <f>IF(A396="","",IF(K396="Pendente","Pendente",IF(AND(K396="Concluída",H396&gt;G396),"Sim","Não")))</f>
        <v/>
      </c>
      <c r="P396" s="4" t="n"/>
    </row>
    <row r="397">
      <c r="A397" s="2" t="n"/>
      <c r="B397" s="32" t="n"/>
      <c r="C397" s="2" t="n"/>
      <c r="D397" s="2" t="n"/>
      <c r="E397" s="2" t="n"/>
      <c r="F397" s="4" t="n"/>
      <c r="G397" s="33" t="n"/>
      <c r="H397" s="33" t="n"/>
      <c r="I397" s="6" t="n"/>
      <c r="J397" s="6" t="n"/>
      <c r="K397" s="2" t="n"/>
      <c r="L397" s="2" t="n"/>
      <c r="M397" s="9">
        <f>IF(A397="","",IFERROR(VLOOKUP(L397,'Listas'!$A$2:$B$4,2,FALSE),0))</f>
        <v/>
      </c>
      <c r="N397" s="9">
        <f>IF(A397="","",IF(K397="Concluída",1,0))</f>
        <v/>
      </c>
      <c r="O397" s="10">
        <f>IF(A397="","",IF(K397="Pendente","Pendente",IF(AND(K397="Concluída",H397&gt;G397),"Sim","Não")))</f>
        <v/>
      </c>
      <c r="P397" s="4" t="n"/>
    </row>
    <row r="398">
      <c r="A398" s="2" t="n"/>
      <c r="B398" s="32" t="n"/>
      <c r="C398" s="2" t="n"/>
      <c r="D398" s="2" t="n"/>
      <c r="E398" s="2" t="n"/>
      <c r="F398" s="4" t="n"/>
      <c r="G398" s="33" t="n"/>
      <c r="H398" s="33" t="n"/>
      <c r="I398" s="6" t="n"/>
      <c r="J398" s="6" t="n"/>
      <c r="K398" s="2" t="n"/>
      <c r="L398" s="2" t="n"/>
      <c r="M398" s="7">
        <f>IF(A398="","",IFERROR(VLOOKUP(L398,'Listas'!$A$2:$B$4,2,FALSE),0))</f>
        <v/>
      </c>
      <c r="N398" s="7">
        <f>IF(A398="","",IF(K398="Concluída",1,0))</f>
        <v/>
      </c>
      <c r="O398" s="8">
        <f>IF(A398="","",IF(K398="Pendente","Pendente",IF(AND(K398="Concluída",H398&gt;G398),"Sim","Não")))</f>
        <v/>
      </c>
      <c r="P398" s="4" t="n"/>
    </row>
    <row r="399">
      <c r="A399" s="2" t="n"/>
      <c r="B399" s="32" t="n"/>
      <c r="C399" s="2" t="n"/>
      <c r="D399" s="2" t="n"/>
      <c r="E399" s="2" t="n"/>
      <c r="F399" s="4" t="n"/>
      <c r="G399" s="33" t="n"/>
      <c r="H399" s="33" t="n"/>
      <c r="I399" s="6" t="n"/>
      <c r="J399" s="6" t="n"/>
      <c r="K399" s="2" t="n"/>
      <c r="L399" s="2" t="n"/>
      <c r="M399" s="9">
        <f>IF(A399="","",IFERROR(VLOOKUP(L399,'Listas'!$A$2:$B$4,2,FALSE),0))</f>
        <v/>
      </c>
      <c r="N399" s="9">
        <f>IF(A399="","",IF(K399="Concluída",1,0))</f>
        <v/>
      </c>
      <c r="O399" s="10">
        <f>IF(A399="","",IF(K399="Pendente","Pendente",IF(AND(K399="Concluída",H399&gt;G399),"Sim","Não")))</f>
        <v/>
      </c>
      <c r="P399" s="4" t="n"/>
    </row>
    <row r="400">
      <c r="A400" s="2" t="n"/>
      <c r="B400" s="32" t="n"/>
      <c r="C400" s="2" t="n"/>
      <c r="D400" s="2" t="n"/>
      <c r="E400" s="2" t="n"/>
      <c r="F400" s="4" t="n"/>
      <c r="G400" s="33" t="n"/>
      <c r="H400" s="33" t="n"/>
      <c r="I400" s="6" t="n"/>
      <c r="J400" s="6" t="n"/>
      <c r="K400" s="2" t="n"/>
      <c r="L400" s="2" t="n"/>
      <c r="M400" s="7">
        <f>IF(A400="","",IFERROR(VLOOKUP(L400,'Listas'!$A$2:$B$4,2,FALSE),0))</f>
        <v/>
      </c>
      <c r="N400" s="7">
        <f>IF(A400="","",IF(K400="Concluída",1,0))</f>
        <v/>
      </c>
      <c r="O400" s="8">
        <f>IF(A400="","",IF(K400="Pendente","Pendente",IF(AND(K400="Concluída",H400&gt;G400),"Sim","Não")))</f>
        <v/>
      </c>
      <c r="P400" s="4" t="n"/>
    </row>
    <row r="401">
      <c r="A401" s="2" t="n"/>
      <c r="B401" s="32" t="n"/>
      <c r="C401" s="2" t="n"/>
      <c r="D401" s="2" t="n"/>
      <c r="E401" s="2" t="n"/>
      <c r="F401" s="4" t="n"/>
      <c r="G401" s="33" t="n"/>
      <c r="H401" s="33" t="n"/>
      <c r="I401" s="6" t="n"/>
      <c r="J401" s="6" t="n"/>
      <c r="K401" s="2" t="n"/>
      <c r="L401" s="2" t="n"/>
      <c r="M401" s="9">
        <f>IF(A401="","",IFERROR(VLOOKUP(L401,'Listas'!$A$2:$B$4,2,FALSE),0))</f>
        <v/>
      </c>
      <c r="N401" s="9">
        <f>IF(A401="","",IF(K401="Concluída",1,0))</f>
        <v/>
      </c>
      <c r="O401" s="10">
        <f>IF(A401="","",IF(K401="Pendente","Pendente",IF(AND(K401="Concluída",H401&gt;G401),"Sim","Não")))</f>
        <v/>
      </c>
      <c r="P401" s="4" t="n"/>
    </row>
    <row r="402">
      <c r="A402" s="2" t="n"/>
      <c r="B402" s="32" t="n"/>
      <c r="C402" s="2" t="n"/>
      <c r="D402" s="2" t="n"/>
      <c r="E402" s="2" t="n"/>
      <c r="F402" s="4" t="n"/>
      <c r="G402" s="33" t="n"/>
      <c r="H402" s="33" t="n"/>
      <c r="I402" s="6" t="n"/>
      <c r="J402" s="6" t="n"/>
      <c r="K402" s="2" t="n"/>
      <c r="L402" s="2" t="n"/>
      <c r="M402" s="7">
        <f>IF(A402="","",IFERROR(VLOOKUP(L402,'Listas'!$A$2:$B$4,2,FALSE),0))</f>
        <v/>
      </c>
      <c r="N402" s="7">
        <f>IF(A402="","",IF(K402="Concluída",1,0))</f>
        <v/>
      </c>
      <c r="O402" s="8">
        <f>IF(A402="","",IF(K402="Pendente","Pendente",IF(AND(K402="Concluída",H402&gt;G402),"Sim","Não")))</f>
        <v/>
      </c>
      <c r="P402" s="4" t="n"/>
    </row>
    <row r="403">
      <c r="A403" s="2" t="n"/>
      <c r="B403" s="32" t="n"/>
      <c r="C403" s="2" t="n"/>
      <c r="D403" s="2" t="n"/>
      <c r="E403" s="2" t="n"/>
      <c r="F403" s="4" t="n"/>
      <c r="G403" s="33" t="n"/>
      <c r="H403" s="33" t="n"/>
      <c r="I403" s="6" t="n"/>
      <c r="J403" s="6" t="n"/>
      <c r="K403" s="2" t="n"/>
      <c r="L403" s="2" t="n"/>
      <c r="M403" s="9">
        <f>IF(A403="","",IFERROR(VLOOKUP(L403,'Listas'!$A$2:$B$4,2,FALSE),0))</f>
        <v/>
      </c>
      <c r="N403" s="9">
        <f>IF(A403="","",IF(K403="Concluída",1,0))</f>
        <v/>
      </c>
      <c r="O403" s="10">
        <f>IF(A403="","",IF(K403="Pendente","Pendente",IF(AND(K403="Concluída",H403&gt;G403),"Sim","Não")))</f>
        <v/>
      </c>
      <c r="P403" s="4" t="n"/>
    </row>
    <row r="404">
      <c r="A404" s="2" t="n"/>
      <c r="B404" s="32" t="n"/>
      <c r="C404" s="2" t="n"/>
      <c r="D404" s="2" t="n"/>
      <c r="E404" s="2" t="n"/>
      <c r="F404" s="4" t="n"/>
      <c r="G404" s="33" t="n"/>
      <c r="H404" s="33" t="n"/>
      <c r="I404" s="6" t="n"/>
      <c r="J404" s="6" t="n"/>
      <c r="K404" s="2" t="n"/>
      <c r="L404" s="2" t="n"/>
      <c r="M404" s="7">
        <f>IF(A404="","",IFERROR(VLOOKUP(L404,'Listas'!$A$2:$B$4,2,FALSE),0))</f>
        <v/>
      </c>
      <c r="N404" s="7">
        <f>IF(A404="","",IF(K404="Concluída",1,0))</f>
        <v/>
      </c>
      <c r="O404" s="8">
        <f>IF(A404="","",IF(K404="Pendente","Pendente",IF(AND(K404="Concluída",H404&gt;G404),"Sim","Não")))</f>
        <v/>
      </c>
      <c r="P404" s="4" t="n"/>
    </row>
    <row r="405">
      <c r="A405" s="2" t="n"/>
      <c r="B405" s="32" t="n"/>
      <c r="C405" s="2" t="n"/>
      <c r="D405" s="2" t="n"/>
      <c r="E405" s="2" t="n"/>
      <c r="F405" s="4" t="n"/>
      <c r="G405" s="33" t="n"/>
      <c r="H405" s="33" t="n"/>
      <c r="I405" s="6" t="n"/>
      <c r="J405" s="6" t="n"/>
      <c r="K405" s="2" t="n"/>
      <c r="L405" s="2" t="n"/>
      <c r="M405" s="9">
        <f>IF(A405="","",IFERROR(VLOOKUP(L405,'Listas'!$A$2:$B$4,2,FALSE),0))</f>
        <v/>
      </c>
      <c r="N405" s="9">
        <f>IF(A405="","",IF(K405="Concluída",1,0))</f>
        <v/>
      </c>
      <c r="O405" s="10">
        <f>IF(A405="","",IF(K405="Pendente","Pendente",IF(AND(K405="Concluída",H405&gt;G405),"Sim","Não")))</f>
        <v/>
      </c>
      <c r="P405" s="4" t="n"/>
    </row>
    <row r="406">
      <c r="A406" s="2" t="n"/>
      <c r="B406" s="32" t="n"/>
      <c r="C406" s="2" t="n"/>
      <c r="D406" s="2" t="n"/>
      <c r="E406" s="2" t="n"/>
      <c r="F406" s="4" t="n"/>
      <c r="G406" s="33" t="n"/>
      <c r="H406" s="33" t="n"/>
      <c r="I406" s="6" t="n"/>
      <c r="J406" s="6" t="n"/>
      <c r="K406" s="2" t="n"/>
      <c r="L406" s="2" t="n"/>
      <c r="M406" s="7">
        <f>IF(A406="","",IFERROR(VLOOKUP(L406,'Listas'!$A$2:$B$4,2,FALSE),0))</f>
        <v/>
      </c>
      <c r="N406" s="7">
        <f>IF(A406="","",IF(K406="Concluída",1,0))</f>
        <v/>
      </c>
      <c r="O406" s="8">
        <f>IF(A406="","",IF(K406="Pendente","Pendente",IF(AND(K406="Concluída",H406&gt;G406),"Sim","Não")))</f>
        <v/>
      </c>
      <c r="P406" s="4" t="n"/>
    </row>
    <row r="407">
      <c r="A407" s="2" t="n"/>
      <c r="B407" s="32" t="n"/>
      <c r="C407" s="2" t="n"/>
      <c r="D407" s="2" t="n"/>
      <c r="E407" s="2" t="n"/>
      <c r="F407" s="4" t="n"/>
      <c r="G407" s="33" t="n"/>
      <c r="H407" s="33" t="n"/>
      <c r="I407" s="6" t="n"/>
      <c r="J407" s="6" t="n"/>
      <c r="K407" s="2" t="n"/>
      <c r="L407" s="2" t="n"/>
      <c r="M407" s="9">
        <f>IF(A407="","",IFERROR(VLOOKUP(L407,'Listas'!$A$2:$B$4,2,FALSE),0))</f>
        <v/>
      </c>
      <c r="N407" s="9">
        <f>IF(A407="","",IF(K407="Concluída",1,0))</f>
        <v/>
      </c>
      <c r="O407" s="10">
        <f>IF(A407="","",IF(K407="Pendente","Pendente",IF(AND(K407="Concluída",H407&gt;G407),"Sim","Não")))</f>
        <v/>
      </c>
      <c r="P407" s="4" t="n"/>
    </row>
    <row r="408">
      <c r="A408" s="2" t="n"/>
      <c r="B408" s="32" t="n"/>
      <c r="C408" s="2" t="n"/>
      <c r="D408" s="2" t="n"/>
      <c r="E408" s="2" t="n"/>
      <c r="F408" s="4" t="n"/>
      <c r="G408" s="33" t="n"/>
      <c r="H408" s="33" t="n"/>
      <c r="I408" s="6" t="n"/>
      <c r="J408" s="6" t="n"/>
      <c r="K408" s="2" t="n"/>
      <c r="L408" s="2" t="n"/>
      <c r="M408" s="7">
        <f>IF(A408="","",IFERROR(VLOOKUP(L408,'Listas'!$A$2:$B$4,2,FALSE),0))</f>
        <v/>
      </c>
      <c r="N408" s="7">
        <f>IF(A408="","",IF(K408="Concluída",1,0))</f>
        <v/>
      </c>
      <c r="O408" s="8">
        <f>IF(A408="","",IF(K408="Pendente","Pendente",IF(AND(K408="Concluída",H408&gt;G408),"Sim","Não")))</f>
        <v/>
      </c>
      <c r="P408" s="4" t="n"/>
    </row>
    <row r="409">
      <c r="A409" s="2" t="n"/>
      <c r="B409" s="32" t="n"/>
      <c r="C409" s="2" t="n"/>
      <c r="D409" s="2" t="n"/>
      <c r="E409" s="2" t="n"/>
      <c r="F409" s="4" t="n"/>
      <c r="G409" s="33" t="n"/>
      <c r="H409" s="33" t="n"/>
      <c r="I409" s="6" t="n"/>
      <c r="J409" s="6" t="n"/>
      <c r="K409" s="2" t="n"/>
      <c r="L409" s="2" t="n"/>
      <c r="M409" s="9">
        <f>IF(A409="","",IFERROR(VLOOKUP(L409,'Listas'!$A$2:$B$4,2,FALSE),0))</f>
        <v/>
      </c>
      <c r="N409" s="9">
        <f>IF(A409="","",IF(K409="Concluída",1,0))</f>
        <v/>
      </c>
      <c r="O409" s="10">
        <f>IF(A409="","",IF(K409="Pendente","Pendente",IF(AND(K409="Concluída",H409&gt;G409),"Sim","Não")))</f>
        <v/>
      </c>
      <c r="P409" s="4" t="n"/>
    </row>
    <row r="410">
      <c r="A410" s="2" t="n"/>
      <c r="B410" s="32" t="n"/>
      <c r="C410" s="2" t="n"/>
      <c r="D410" s="2" t="n"/>
      <c r="E410" s="2" t="n"/>
      <c r="F410" s="4" t="n"/>
      <c r="G410" s="33" t="n"/>
      <c r="H410" s="33" t="n"/>
      <c r="I410" s="6" t="n"/>
      <c r="J410" s="6" t="n"/>
      <c r="K410" s="2" t="n"/>
      <c r="L410" s="2" t="n"/>
      <c r="M410" s="7">
        <f>IF(A410="","",IFERROR(VLOOKUP(L410,'Listas'!$A$2:$B$4,2,FALSE),0))</f>
        <v/>
      </c>
      <c r="N410" s="7">
        <f>IF(A410="","",IF(K410="Concluída",1,0))</f>
        <v/>
      </c>
      <c r="O410" s="8">
        <f>IF(A410="","",IF(K410="Pendente","Pendente",IF(AND(K410="Concluída",H410&gt;G410),"Sim","Não")))</f>
        <v/>
      </c>
      <c r="P410" s="4" t="n"/>
    </row>
    <row r="411">
      <c r="A411" s="2" t="n"/>
      <c r="B411" s="32" t="n"/>
      <c r="C411" s="2" t="n"/>
      <c r="D411" s="2" t="n"/>
      <c r="E411" s="2" t="n"/>
      <c r="F411" s="4" t="n"/>
      <c r="G411" s="33" t="n"/>
      <c r="H411" s="33" t="n"/>
      <c r="I411" s="6" t="n"/>
      <c r="J411" s="6" t="n"/>
      <c r="K411" s="2" t="n"/>
      <c r="L411" s="2" t="n"/>
      <c r="M411" s="9">
        <f>IF(A411="","",IFERROR(VLOOKUP(L411,'Listas'!$A$2:$B$4,2,FALSE),0))</f>
        <v/>
      </c>
      <c r="N411" s="9">
        <f>IF(A411="","",IF(K411="Concluída",1,0))</f>
        <v/>
      </c>
      <c r="O411" s="10">
        <f>IF(A411="","",IF(K411="Pendente","Pendente",IF(AND(K411="Concluída",H411&gt;G411),"Sim","Não")))</f>
        <v/>
      </c>
      <c r="P411" s="4" t="n"/>
    </row>
    <row r="412">
      <c r="A412" s="2" t="n"/>
      <c r="B412" s="32" t="n"/>
      <c r="C412" s="2" t="n"/>
      <c r="D412" s="2" t="n"/>
      <c r="E412" s="2" t="n"/>
      <c r="F412" s="4" t="n"/>
      <c r="G412" s="33" t="n"/>
      <c r="H412" s="33" t="n"/>
      <c r="I412" s="6" t="n"/>
      <c r="J412" s="6" t="n"/>
      <c r="K412" s="2" t="n"/>
      <c r="L412" s="2" t="n"/>
      <c r="M412" s="7">
        <f>IF(A412="","",IFERROR(VLOOKUP(L412,'Listas'!$A$2:$B$4,2,FALSE),0))</f>
        <v/>
      </c>
      <c r="N412" s="7">
        <f>IF(A412="","",IF(K412="Concluída",1,0))</f>
        <v/>
      </c>
      <c r="O412" s="8">
        <f>IF(A412="","",IF(K412="Pendente","Pendente",IF(AND(K412="Concluída",H412&gt;G412),"Sim","Não")))</f>
        <v/>
      </c>
      <c r="P412" s="4" t="n"/>
    </row>
    <row r="413">
      <c r="A413" s="2" t="n"/>
      <c r="B413" s="32" t="n"/>
      <c r="C413" s="2" t="n"/>
      <c r="D413" s="2" t="n"/>
      <c r="E413" s="2" t="n"/>
      <c r="F413" s="4" t="n"/>
      <c r="G413" s="33" t="n"/>
      <c r="H413" s="33" t="n"/>
      <c r="I413" s="6" t="n"/>
      <c r="J413" s="6" t="n"/>
      <c r="K413" s="2" t="n"/>
      <c r="L413" s="2" t="n"/>
      <c r="M413" s="9">
        <f>IF(A413="","",IFERROR(VLOOKUP(L413,'Listas'!$A$2:$B$4,2,FALSE),0))</f>
        <v/>
      </c>
      <c r="N413" s="9">
        <f>IF(A413="","",IF(K413="Concluída",1,0))</f>
        <v/>
      </c>
      <c r="O413" s="10">
        <f>IF(A413="","",IF(K413="Pendente","Pendente",IF(AND(K413="Concluída",H413&gt;G413),"Sim","Não")))</f>
        <v/>
      </c>
      <c r="P413" s="4" t="n"/>
    </row>
    <row r="414">
      <c r="A414" s="2" t="n"/>
      <c r="B414" s="32" t="n"/>
      <c r="C414" s="2" t="n"/>
      <c r="D414" s="2" t="n"/>
      <c r="E414" s="2" t="n"/>
      <c r="F414" s="4" t="n"/>
      <c r="G414" s="33" t="n"/>
      <c r="H414" s="33" t="n"/>
      <c r="I414" s="6" t="n"/>
      <c r="J414" s="6" t="n"/>
      <c r="K414" s="2" t="n"/>
      <c r="L414" s="2" t="n"/>
      <c r="M414" s="7">
        <f>IF(A414="","",IFERROR(VLOOKUP(L414,'Listas'!$A$2:$B$4,2,FALSE),0))</f>
        <v/>
      </c>
      <c r="N414" s="7">
        <f>IF(A414="","",IF(K414="Concluída",1,0))</f>
        <v/>
      </c>
      <c r="O414" s="8">
        <f>IF(A414="","",IF(K414="Pendente","Pendente",IF(AND(K414="Concluída",H414&gt;G414),"Sim","Não")))</f>
        <v/>
      </c>
      <c r="P414" s="4" t="n"/>
    </row>
    <row r="415">
      <c r="A415" s="2" t="n"/>
      <c r="B415" s="32" t="n"/>
      <c r="C415" s="2" t="n"/>
      <c r="D415" s="2" t="n"/>
      <c r="E415" s="2" t="n"/>
      <c r="F415" s="4" t="n"/>
      <c r="G415" s="33" t="n"/>
      <c r="H415" s="33" t="n"/>
      <c r="I415" s="6" t="n"/>
      <c r="J415" s="6" t="n"/>
      <c r="K415" s="2" t="n"/>
      <c r="L415" s="2" t="n"/>
      <c r="M415" s="9">
        <f>IF(A415="","",IFERROR(VLOOKUP(L415,'Listas'!$A$2:$B$4,2,FALSE),0))</f>
        <v/>
      </c>
      <c r="N415" s="9">
        <f>IF(A415="","",IF(K415="Concluída",1,0))</f>
        <v/>
      </c>
      <c r="O415" s="10">
        <f>IF(A415="","",IF(K415="Pendente","Pendente",IF(AND(K415="Concluída",H415&gt;G415),"Sim","Não")))</f>
        <v/>
      </c>
      <c r="P415" s="4" t="n"/>
    </row>
    <row r="416">
      <c r="A416" s="2" t="n"/>
      <c r="B416" s="32" t="n"/>
      <c r="C416" s="2" t="n"/>
      <c r="D416" s="2" t="n"/>
      <c r="E416" s="2" t="n"/>
      <c r="F416" s="4" t="n"/>
      <c r="G416" s="33" t="n"/>
      <c r="H416" s="33" t="n"/>
      <c r="I416" s="6" t="n"/>
      <c r="J416" s="6" t="n"/>
      <c r="K416" s="2" t="n"/>
      <c r="L416" s="2" t="n"/>
      <c r="M416" s="7">
        <f>IF(A416="","",IFERROR(VLOOKUP(L416,'Listas'!$A$2:$B$4,2,FALSE),0))</f>
        <v/>
      </c>
      <c r="N416" s="7">
        <f>IF(A416="","",IF(K416="Concluída",1,0))</f>
        <v/>
      </c>
      <c r="O416" s="8">
        <f>IF(A416="","",IF(K416="Pendente","Pendente",IF(AND(K416="Concluída",H416&gt;G416),"Sim","Não")))</f>
        <v/>
      </c>
      <c r="P416" s="4" t="n"/>
    </row>
    <row r="417">
      <c r="A417" s="2" t="n"/>
      <c r="B417" s="32" t="n"/>
      <c r="C417" s="2" t="n"/>
      <c r="D417" s="2" t="n"/>
      <c r="E417" s="2" t="n"/>
      <c r="F417" s="4" t="n"/>
      <c r="G417" s="33" t="n"/>
      <c r="H417" s="33" t="n"/>
      <c r="I417" s="6" t="n"/>
      <c r="J417" s="6" t="n"/>
      <c r="K417" s="2" t="n"/>
      <c r="L417" s="2" t="n"/>
      <c r="M417" s="9">
        <f>IF(A417="","",IFERROR(VLOOKUP(L417,'Listas'!$A$2:$B$4,2,FALSE),0))</f>
        <v/>
      </c>
      <c r="N417" s="9">
        <f>IF(A417="","",IF(K417="Concluída",1,0))</f>
        <v/>
      </c>
      <c r="O417" s="10">
        <f>IF(A417="","",IF(K417="Pendente","Pendente",IF(AND(K417="Concluída",H417&gt;G417),"Sim","Não")))</f>
        <v/>
      </c>
      <c r="P417" s="4" t="n"/>
    </row>
    <row r="418">
      <c r="A418" s="2" t="n"/>
      <c r="B418" s="32" t="n"/>
      <c r="C418" s="2" t="n"/>
      <c r="D418" s="2" t="n"/>
      <c r="E418" s="2" t="n"/>
      <c r="F418" s="4" t="n"/>
      <c r="G418" s="33" t="n"/>
      <c r="H418" s="33" t="n"/>
      <c r="I418" s="6" t="n"/>
      <c r="J418" s="6" t="n"/>
      <c r="K418" s="2" t="n"/>
      <c r="L418" s="2" t="n"/>
      <c r="M418" s="7">
        <f>IF(A418="","",IFERROR(VLOOKUP(L418,'Listas'!$A$2:$B$4,2,FALSE),0))</f>
        <v/>
      </c>
      <c r="N418" s="7">
        <f>IF(A418="","",IF(K418="Concluída",1,0))</f>
        <v/>
      </c>
      <c r="O418" s="8">
        <f>IF(A418="","",IF(K418="Pendente","Pendente",IF(AND(K418="Concluída",H418&gt;G418),"Sim","Não")))</f>
        <v/>
      </c>
      <c r="P418" s="4" t="n"/>
    </row>
    <row r="419">
      <c r="A419" s="2" t="n"/>
      <c r="B419" s="32" t="n"/>
      <c r="C419" s="2" t="n"/>
      <c r="D419" s="2" t="n"/>
      <c r="E419" s="2" t="n"/>
      <c r="F419" s="4" t="n"/>
      <c r="G419" s="33" t="n"/>
      <c r="H419" s="33" t="n"/>
      <c r="I419" s="6" t="n"/>
      <c r="J419" s="6" t="n"/>
      <c r="K419" s="2" t="n"/>
      <c r="L419" s="2" t="n"/>
      <c r="M419" s="9">
        <f>IF(A419="","",IFERROR(VLOOKUP(L419,'Listas'!$A$2:$B$4,2,FALSE),0))</f>
        <v/>
      </c>
      <c r="N419" s="9">
        <f>IF(A419="","",IF(K419="Concluída",1,0))</f>
        <v/>
      </c>
      <c r="O419" s="10">
        <f>IF(A419="","",IF(K419="Pendente","Pendente",IF(AND(K419="Concluída",H419&gt;G419),"Sim","Não")))</f>
        <v/>
      </c>
      <c r="P419" s="4" t="n"/>
    </row>
    <row r="420">
      <c r="A420" s="2" t="n"/>
      <c r="B420" s="32" t="n"/>
      <c r="C420" s="2" t="n"/>
      <c r="D420" s="2" t="n"/>
      <c r="E420" s="2" t="n"/>
      <c r="F420" s="4" t="n"/>
      <c r="G420" s="33" t="n"/>
      <c r="H420" s="33" t="n"/>
      <c r="I420" s="6" t="n"/>
      <c r="J420" s="6" t="n"/>
      <c r="K420" s="2" t="n"/>
      <c r="L420" s="2" t="n"/>
      <c r="M420" s="7">
        <f>IF(A420="","",IFERROR(VLOOKUP(L420,'Listas'!$A$2:$B$4,2,FALSE),0))</f>
        <v/>
      </c>
      <c r="N420" s="7">
        <f>IF(A420="","",IF(K420="Concluída",1,0))</f>
        <v/>
      </c>
      <c r="O420" s="8">
        <f>IF(A420="","",IF(K420="Pendente","Pendente",IF(AND(K420="Concluída",H420&gt;G420),"Sim","Não")))</f>
        <v/>
      </c>
      <c r="P420" s="4" t="n"/>
    </row>
    <row r="421">
      <c r="A421" s="2" t="n"/>
      <c r="B421" s="32" t="n"/>
      <c r="C421" s="2" t="n"/>
      <c r="D421" s="2" t="n"/>
      <c r="E421" s="2" t="n"/>
      <c r="F421" s="4" t="n"/>
      <c r="G421" s="33" t="n"/>
      <c r="H421" s="33" t="n"/>
      <c r="I421" s="6" t="n"/>
      <c r="J421" s="6" t="n"/>
      <c r="K421" s="2" t="n"/>
      <c r="L421" s="2" t="n"/>
      <c r="M421" s="9">
        <f>IF(A421="","",IFERROR(VLOOKUP(L421,'Listas'!$A$2:$B$4,2,FALSE),0))</f>
        <v/>
      </c>
      <c r="N421" s="9">
        <f>IF(A421="","",IF(K421="Concluída",1,0))</f>
        <v/>
      </c>
      <c r="O421" s="10">
        <f>IF(A421="","",IF(K421="Pendente","Pendente",IF(AND(K421="Concluída",H421&gt;G421),"Sim","Não")))</f>
        <v/>
      </c>
      <c r="P421" s="4" t="n"/>
    </row>
    <row r="422">
      <c r="A422" s="2" t="n"/>
      <c r="B422" s="32" t="n"/>
      <c r="C422" s="2" t="n"/>
      <c r="D422" s="2" t="n"/>
      <c r="E422" s="2" t="n"/>
      <c r="F422" s="4" t="n"/>
      <c r="G422" s="33" t="n"/>
      <c r="H422" s="33" t="n"/>
      <c r="I422" s="6" t="n"/>
      <c r="J422" s="6" t="n"/>
      <c r="K422" s="2" t="n"/>
      <c r="L422" s="2" t="n"/>
      <c r="M422" s="7">
        <f>IF(A422="","",IFERROR(VLOOKUP(L422,'Listas'!$A$2:$B$4,2,FALSE),0))</f>
        <v/>
      </c>
      <c r="N422" s="7">
        <f>IF(A422="","",IF(K422="Concluída",1,0))</f>
        <v/>
      </c>
      <c r="O422" s="8">
        <f>IF(A422="","",IF(K422="Pendente","Pendente",IF(AND(K422="Concluída",H422&gt;G422),"Sim","Não")))</f>
        <v/>
      </c>
      <c r="P422" s="4" t="n"/>
    </row>
    <row r="423">
      <c r="A423" s="2" t="n"/>
      <c r="B423" s="32" t="n"/>
      <c r="C423" s="2" t="n"/>
      <c r="D423" s="2" t="n"/>
      <c r="E423" s="2" t="n"/>
      <c r="F423" s="4" t="n"/>
      <c r="G423" s="33" t="n"/>
      <c r="H423" s="33" t="n"/>
      <c r="I423" s="6" t="n"/>
      <c r="J423" s="6" t="n"/>
      <c r="K423" s="2" t="n"/>
      <c r="L423" s="2" t="n"/>
      <c r="M423" s="9">
        <f>IF(A423="","",IFERROR(VLOOKUP(L423,'Listas'!$A$2:$B$4,2,FALSE),0))</f>
        <v/>
      </c>
      <c r="N423" s="9">
        <f>IF(A423="","",IF(K423="Concluída",1,0))</f>
        <v/>
      </c>
      <c r="O423" s="10">
        <f>IF(A423="","",IF(K423="Pendente","Pendente",IF(AND(K423="Concluída",H423&gt;G423),"Sim","Não")))</f>
        <v/>
      </c>
      <c r="P423" s="4" t="n"/>
    </row>
    <row r="424">
      <c r="A424" s="2" t="n"/>
      <c r="B424" s="32" t="n"/>
      <c r="C424" s="2" t="n"/>
      <c r="D424" s="2" t="n"/>
      <c r="E424" s="2" t="n"/>
      <c r="F424" s="4" t="n"/>
      <c r="G424" s="33" t="n"/>
      <c r="H424" s="33" t="n"/>
      <c r="I424" s="6" t="n"/>
      <c r="J424" s="6" t="n"/>
      <c r="K424" s="2" t="n"/>
      <c r="L424" s="2" t="n"/>
      <c r="M424" s="7">
        <f>IF(A424="","",IFERROR(VLOOKUP(L424,'Listas'!$A$2:$B$4,2,FALSE),0))</f>
        <v/>
      </c>
      <c r="N424" s="7">
        <f>IF(A424="","",IF(K424="Concluída",1,0))</f>
        <v/>
      </c>
      <c r="O424" s="8">
        <f>IF(A424="","",IF(K424="Pendente","Pendente",IF(AND(K424="Concluída",H424&gt;G424),"Sim","Não")))</f>
        <v/>
      </c>
      <c r="P424" s="4" t="n"/>
    </row>
    <row r="425">
      <c r="A425" s="2" t="n"/>
      <c r="B425" s="32" t="n"/>
      <c r="C425" s="2" t="n"/>
      <c r="D425" s="2" t="n"/>
      <c r="E425" s="2" t="n"/>
      <c r="F425" s="4" t="n"/>
      <c r="G425" s="33" t="n"/>
      <c r="H425" s="33" t="n"/>
      <c r="I425" s="6" t="n"/>
      <c r="J425" s="6" t="n"/>
      <c r="K425" s="2" t="n"/>
      <c r="L425" s="2" t="n"/>
      <c r="M425" s="9">
        <f>IF(A425="","",IFERROR(VLOOKUP(L425,'Listas'!$A$2:$B$4,2,FALSE),0))</f>
        <v/>
      </c>
      <c r="N425" s="9">
        <f>IF(A425="","",IF(K425="Concluída",1,0))</f>
        <v/>
      </c>
      <c r="O425" s="10">
        <f>IF(A425="","",IF(K425="Pendente","Pendente",IF(AND(K425="Concluída",H425&gt;G425),"Sim","Não")))</f>
        <v/>
      </c>
      <c r="P425" s="4" t="n"/>
    </row>
    <row r="426">
      <c r="A426" s="2" t="n"/>
      <c r="B426" s="32" t="n"/>
      <c r="C426" s="2" t="n"/>
      <c r="D426" s="2" t="n"/>
      <c r="E426" s="2" t="n"/>
      <c r="F426" s="4" t="n"/>
      <c r="G426" s="33" t="n"/>
      <c r="H426" s="33" t="n"/>
      <c r="I426" s="6" t="n"/>
      <c r="J426" s="6" t="n"/>
      <c r="K426" s="2" t="n"/>
      <c r="L426" s="2" t="n"/>
      <c r="M426" s="7">
        <f>IF(A426="","",IFERROR(VLOOKUP(L426,'Listas'!$A$2:$B$4,2,FALSE),0))</f>
        <v/>
      </c>
      <c r="N426" s="7">
        <f>IF(A426="","",IF(K426="Concluída",1,0))</f>
        <v/>
      </c>
      <c r="O426" s="8">
        <f>IF(A426="","",IF(K426="Pendente","Pendente",IF(AND(K426="Concluída",H426&gt;G426),"Sim","Não")))</f>
        <v/>
      </c>
      <c r="P426" s="4" t="n"/>
    </row>
    <row r="427">
      <c r="A427" s="2" t="n"/>
      <c r="B427" s="32" t="n"/>
      <c r="C427" s="2" t="n"/>
      <c r="D427" s="2" t="n"/>
      <c r="E427" s="2" t="n"/>
      <c r="F427" s="4" t="n"/>
      <c r="G427" s="33" t="n"/>
      <c r="H427" s="33" t="n"/>
      <c r="I427" s="6" t="n"/>
      <c r="J427" s="6" t="n"/>
      <c r="K427" s="2" t="n"/>
      <c r="L427" s="2" t="n"/>
      <c r="M427" s="9">
        <f>IF(A427="","",IFERROR(VLOOKUP(L427,'Listas'!$A$2:$B$4,2,FALSE),0))</f>
        <v/>
      </c>
      <c r="N427" s="9">
        <f>IF(A427="","",IF(K427="Concluída",1,0))</f>
        <v/>
      </c>
      <c r="O427" s="10">
        <f>IF(A427="","",IF(K427="Pendente","Pendente",IF(AND(K427="Concluída",H427&gt;G427),"Sim","Não")))</f>
        <v/>
      </c>
      <c r="P427" s="4" t="n"/>
    </row>
    <row r="428">
      <c r="A428" s="2" t="n"/>
      <c r="B428" s="32" t="n"/>
      <c r="C428" s="2" t="n"/>
      <c r="D428" s="2" t="n"/>
      <c r="E428" s="2" t="n"/>
      <c r="F428" s="4" t="n"/>
      <c r="G428" s="33" t="n"/>
      <c r="H428" s="33" t="n"/>
      <c r="I428" s="6" t="n"/>
      <c r="J428" s="6" t="n"/>
      <c r="K428" s="2" t="n"/>
      <c r="L428" s="2" t="n"/>
      <c r="M428" s="7">
        <f>IF(A428="","",IFERROR(VLOOKUP(L428,'Listas'!$A$2:$B$4,2,FALSE),0))</f>
        <v/>
      </c>
      <c r="N428" s="7">
        <f>IF(A428="","",IF(K428="Concluída",1,0))</f>
        <v/>
      </c>
      <c r="O428" s="8">
        <f>IF(A428="","",IF(K428="Pendente","Pendente",IF(AND(K428="Concluída",H428&gt;G428),"Sim","Não")))</f>
        <v/>
      </c>
      <c r="P428" s="4" t="n"/>
    </row>
    <row r="429">
      <c r="A429" s="2" t="n"/>
      <c r="B429" s="32" t="n"/>
      <c r="C429" s="2" t="n"/>
      <c r="D429" s="2" t="n"/>
      <c r="E429" s="2" t="n"/>
      <c r="F429" s="4" t="n"/>
      <c r="G429" s="33" t="n"/>
      <c r="H429" s="33" t="n"/>
      <c r="I429" s="6" t="n"/>
      <c r="J429" s="6" t="n"/>
      <c r="K429" s="2" t="n"/>
      <c r="L429" s="2" t="n"/>
      <c r="M429" s="9">
        <f>IF(A429="","",IFERROR(VLOOKUP(L429,'Listas'!$A$2:$B$4,2,FALSE),0))</f>
        <v/>
      </c>
      <c r="N429" s="9">
        <f>IF(A429="","",IF(K429="Concluída",1,0))</f>
        <v/>
      </c>
      <c r="O429" s="10">
        <f>IF(A429="","",IF(K429="Pendente","Pendente",IF(AND(K429="Concluída",H429&gt;G429),"Sim","Não")))</f>
        <v/>
      </c>
      <c r="P429" s="4" t="n"/>
    </row>
    <row r="430">
      <c r="A430" s="2" t="n"/>
      <c r="B430" s="32" t="n"/>
      <c r="C430" s="2" t="n"/>
      <c r="D430" s="2" t="n"/>
      <c r="E430" s="2" t="n"/>
      <c r="F430" s="4" t="n"/>
      <c r="G430" s="33" t="n"/>
      <c r="H430" s="33" t="n"/>
      <c r="I430" s="6" t="n"/>
      <c r="J430" s="6" t="n"/>
      <c r="K430" s="2" t="n"/>
      <c r="L430" s="2" t="n"/>
      <c r="M430" s="7">
        <f>IF(A430="","",IFERROR(VLOOKUP(L430,'Listas'!$A$2:$B$4,2,FALSE),0))</f>
        <v/>
      </c>
      <c r="N430" s="7">
        <f>IF(A430="","",IF(K430="Concluída",1,0))</f>
        <v/>
      </c>
      <c r="O430" s="8">
        <f>IF(A430="","",IF(K430="Pendente","Pendente",IF(AND(K430="Concluída",H430&gt;G430),"Sim","Não")))</f>
        <v/>
      </c>
      <c r="P430" s="4" t="n"/>
    </row>
    <row r="431">
      <c r="A431" s="2" t="n"/>
      <c r="B431" s="32" t="n"/>
      <c r="C431" s="2" t="n"/>
      <c r="D431" s="2" t="n"/>
      <c r="E431" s="2" t="n"/>
      <c r="F431" s="4" t="n"/>
      <c r="G431" s="33" t="n"/>
      <c r="H431" s="33" t="n"/>
      <c r="I431" s="6" t="n"/>
      <c r="J431" s="6" t="n"/>
      <c r="K431" s="2" t="n"/>
      <c r="L431" s="2" t="n"/>
      <c r="M431" s="9">
        <f>IF(A431="","",IFERROR(VLOOKUP(L431,'Listas'!$A$2:$B$4,2,FALSE),0))</f>
        <v/>
      </c>
      <c r="N431" s="9">
        <f>IF(A431="","",IF(K431="Concluída",1,0))</f>
        <v/>
      </c>
      <c r="O431" s="10">
        <f>IF(A431="","",IF(K431="Pendente","Pendente",IF(AND(K431="Concluída",H431&gt;G431),"Sim","Não")))</f>
        <v/>
      </c>
      <c r="P431" s="4" t="n"/>
    </row>
    <row r="432">
      <c r="A432" s="2" t="n"/>
      <c r="B432" s="32" t="n"/>
      <c r="C432" s="2" t="n"/>
      <c r="D432" s="2" t="n"/>
      <c r="E432" s="2" t="n"/>
      <c r="F432" s="4" t="n"/>
      <c r="G432" s="33" t="n"/>
      <c r="H432" s="33" t="n"/>
      <c r="I432" s="6" t="n"/>
      <c r="J432" s="6" t="n"/>
      <c r="K432" s="2" t="n"/>
      <c r="L432" s="2" t="n"/>
      <c r="M432" s="7">
        <f>IF(A432="","",IFERROR(VLOOKUP(L432,'Listas'!$A$2:$B$4,2,FALSE),0))</f>
        <v/>
      </c>
      <c r="N432" s="7">
        <f>IF(A432="","",IF(K432="Concluída",1,0))</f>
        <v/>
      </c>
      <c r="O432" s="8">
        <f>IF(A432="","",IF(K432="Pendente","Pendente",IF(AND(K432="Concluída",H432&gt;G432),"Sim","Não")))</f>
        <v/>
      </c>
      <c r="P432" s="4" t="n"/>
    </row>
    <row r="433">
      <c r="A433" s="2" t="n"/>
      <c r="B433" s="32" t="n"/>
      <c r="C433" s="2" t="n"/>
      <c r="D433" s="2" t="n"/>
      <c r="E433" s="2" t="n"/>
      <c r="F433" s="4" t="n"/>
      <c r="G433" s="33" t="n"/>
      <c r="H433" s="33" t="n"/>
      <c r="I433" s="6" t="n"/>
      <c r="J433" s="6" t="n"/>
      <c r="K433" s="2" t="n"/>
      <c r="L433" s="2" t="n"/>
      <c r="M433" s="9">
        <f>IF(A433="","",IFERROR(VLOOKUP(L433,'Listas'!$A$2:$B$4,2,FALSE),0))</f>
        <v/>
      </c>
      <c r="N433" s="9">
        <f>IF(A433="","",IF(K433="Concluída",1,0))</f>
        <v/>
      </c>
      <c r="O433" s="10">
        <f>IF(A433="","",IF(K433="Pendente","Pendente",IF(AND(K433="Concluída",H433&gt;G433),"Sim","Não")))</f>
        <v/>
      </c>
      <c r="P433" s="4" t="n"/>
    </row>
    <row r="434">
      <c r="A434" s="2" t="n"/>
      <c r="B434" s="32" t="n"/>
      <c r="C434" s="2" t="n"/>
      <c r="D434" s="2" t="n"/>
      <c r="E434" s="2" t="n"/>
      <c r="F434" s="4" t="n"/>
      <c r="G434" s="33" t="n"/>
      <c r="H434" s="33" t="n"/>
      <c r="I434" s="6" t="n"/>
      <c r="J434" s="6" t="n"/>
      <c r="K434" s="2" t="n"/>
      <c r="L434" s="2" t="n"/>
      <c r="M434" s="7">
        <f>IF(A434="","",IFERROR(VLOOKUP(L434,'Listas'!$A$2:$B$4,2,FALSE),0))</f>
        <v/>
      </c>
      <c r="N434" s="7">
        <f>IF(A434="","",IF(K434="Concluída",1,0))</f>
        <v/>
      </c>
      <c r="O434" s="8">
        <f>IF(A434="","",IF(K434="Pendente","Pendente",IF(AND(K434="Concluída",H434&gt;G434),"Sim","Não")))</f>
        <v/>
      </c>
      <c r="P434" s="4" t="n"/>
    </row>
    <row r="435">
      <c r="A435" s="2" t="n"/>
      <c r="B435" s="32" t="n"/>
      <c r="C435" s="2" t="n"/>
      <c r="D435" s="2" t="n"/>
      <c r="E435" s="2" t="n"/>
      <c r="F435" s="4" t="n"/>
      <c r="G435" s="33" t="n"/>
      <c r="H435" s="33" t="n"/>
      <c r="I435" s="6" t="n"/>
      <c r="J435" s="6" t="n"/>
      <c r="K435" s="2" t="n"/>
      <c r="L435" s="2" t="n"/>
      <c r="M435" s="9">
        <f>IF(A435="","",IFERROR(VLOOKUP(L435,'Listas'!$A$2:$B$4,2,FALSE),0))</f>
        <v/>
      </c>
      <c r="N435" s="9">
        <f>IF(A435="","",IF(K435="Concluída",1,0))</f>
        <v/>
      </c>
      <c r="O435" s="10">
        <f>IF(A435="","",IF(K435="Pendente","Pendente",IF(AND(K435="Concluída",H435&gt;G435),"Sim","Não")))</f>
        <v/>
      </c>
      <c r="P435" s="4" t="n"/>
    </row>
    <row r="436">
      <c r="A436" s="2" t="n"/>
      <c r="B436" s="32" t="n"/>
      <c r="C436" s="2" t="n"/>
      <c r="D436" s="2" t="n"/>
      <c r="E436" s="2" t="n"/>
      <c r="F436" s="4" t="n"/>
      <c r="G436" s="33" t="n"/>
      <c r="H436" s="33" t="n"/>
      <c r="I436" s="6" t="n"/>
      <c r="J436" s="6" t="n"/>
      <c r="K436" s="2" t="n"/>
      <c r="L436" s="2" t="n"/>
      <c r="M436" s="7">
        <f>IF(A436="","",IFERROR(VLOOKUP(L436,'Listas'!$A$2:$B$4,2,FALSE),0))</f>
        <v/>
      </c>
      <c r="N436" s="7">
        <f>IF(A436="","",IF(K436="Concluída",1,0))</f>
        <v/>
      </c>
      <c r="O436" s="8">
        <f>IF(A436="","",IF(K436="Pendente","Pendente",IF(AND(K436="Concluída",H436&gt;G436),"Sim","Não")))</f>
        <v/>
      </c>
      <c r="P436" s="4" t="n"/>
    </row>
    <row r="437">
      <c r="A437" s="2" t="n"/>
      <c r="B437" s="32" t="n"/>
      <c r="C437" s="2" t="n"/>
      <c r="D437" s="2" t="n"/>
      <c r="E437" s="2" t="n"/>
      <c r="F437" s="4" t="n"/>
      <c r="G437" s="33" t="n"/>
      <c r="H437" s="33" t="n"/>
      <c r="I437" s="6" t="n"/>
      <c r="J437" s="6" t="n"/>
      <c r="K437" s="2" t="n"/>
      <c r="L437" s="2" t="n"/>
      <c r="M437" s="9">
        <f>IF(A437="","",IFERROR(VLOOKUP(L437,'Listas'!$A$2:$B$4,2,FALSE),0))</f>
        <v/>
      </c>
      <c r="N437" s="9">
        <f>IF(A437="","",IF(K437="Concluída",1,0))</f>
        <v/>
      </c>
      <c r="O437" s="10">
        <f>IF(A437="","",IF(K437="Pendente","Pendente",IF(AND(K437="Concluída",H437&gt;G437),"Sim","Não")))</f>
        <v/>
      </c>
      <c r="P437" s="4" t="n"/>
    </row>
    <row r="438">
      <c r="A438" s="2" t="n"/>
      <c r="B438" s="32" t="n"/>
      <c r="C438" s="2" t="n"/>
      <c r="D438" s="2" t="n"/>
      <c r="E438" s="2" t="n"/>
      <c r="F438" s="4" t="n"/>
      <c r="G438" s="33" t="n"/>
      <c r="H438" s="33" t="n"/>
      <c r="I438" s="6" t="n"/>
      <c r="J438" s="6" t="n"/>
      <c r="K438" s="2" t="n"/>
      <c r="L438" s="2" t="n"/>
      <c r="M438" s="7">
        <f>IF(A438="","",IFERROR(VLOOKUP(L438,'Listas'!$A$2:$B$4,2,FALSE),0))</f>
        <v/>
      </c>
      <c r="N438" s="7">
        <f>IF(A438="","",IF(K438="Concluída",1,0))</f>
        <v/>
      </c>
      <c r="O438" s="8">
        <f>IF(A438="","",IF(K438="Pendente","Pendente",IF(AND(K438="Concluída",H438&gt;G438),"Sim","Não")))</f>
        <v/>
      </c>
      <c r="P438" s="4" t="n"/>
    </row>
    <row r="439">
      <c r="A439" s="2" t="n"/>
      <c r="B439" s="32" t="n"/>
      <c r="C439" s="2" t="n"/>
      <c r="D439" s="2" t="n"/>
      <c r="E439" s="2" t="n"/>
      <c r="F439" s="4" t="n"/>
      <c r="G439" s="33" t="n"/>
      <c r="H439" s="33" t="n"/>
      <c r="I439" s="6" t="n"/>
      <c r="J439" s="6" t="n"/>
      <c r="K439" s="2" t="n"/>
      <c r="L439" s="2" t="n"/>
      <c r="M439" s="9">
        <f>IF(A439="","",IFERROR(VLOOKUP(L439,'Listas'!$A$2:$B$4,2,FALSE),0))</f>
        <v/>
      </c>
      <c r="N439" s="9">
        <f>IF(A439="","",IF(K439="Concluída",1,0))</f>
        <v/>
      </c>
      <c r="O439" s="10">
        <f>IF(A439="","",IF(K439="Pendente","Pendente",IF(AND(K439="Concluída",H439&gt;G439),"Sim","Não")))</f>
        <v/>
      </c>
      <c r="P439" s="4" t="n"/>
    </row>
    <row r="440">
      <c r="A440" s="2" t="n"/>
      <c r="B440" s="32" t="n"/>
      <c r="C440" s="2" t="n"/>
      <c r="D440" s="2" t="n"/>
      <c r="E440" s="2" t="n"/>
      <c r="F440" s="4" t="n"/>
      <c r="G440" s="33" t="n"/>
      <c r="H440" s="33" t="n"/>
      <c r="I440" s="6" t="n"/>
      <c r="J440" s="6" t="n"/>
      <c r="K440" s="2" t="n"/>
      <c r="L440" s="2" t="n"/>
      <c r="M440" s="7">
        <f>IF(A440="","",IFERROR(VLOOKUP(L440,'Listas'!$A$2:$B$4,2,FALSE),0))</f>
        <v/>
      </c>
      <c r="N440" s="7">
        <f>IF(A440="","",IF(K440="Concluída",1,0))</f>
        <v/>
      </c>
      <c r="O440" s="8">
        <f>IF(A440="","",IF(K440="Pendente","Pendente",IF(AND(K440="Concluída",H440&gt;G440),"Sim","Não")))</f>
        <v/>
      </c>
      <c r="P440" s="4" t="n"/>
    </row>
    <row r="441">
      <c r="A441" s="2" t="n"/>
      <c r="B441" s="32" t="n"/>
      <c r="C441" s="2" t="n"/>
      <c r="D441" s="2" t="n"/>
      <c r="E441" s="2" t="n"/>
      <c r="F441" s="4" t="n"/>
      <c r="G441" s="33" t="n"/>
      <c r="H441" s="33" t="n"/>
      <c r="I441" s="6" t="n"/>
      <c r="J441" s="6" t="n"/>
      <c r="K441" s="2" t="n"/>
      <c r="L441" s="2" t="n"/>
      <c r="M441" s="9">
        <f>IF(A441="","",IFERROR(VLOOKUP(L441,'Listas'!$A$2:$B$4,2,FALSE),0))</f>
        <v/>
      </c>
      <c r="N441" s="9">
        <f>IF(A441="","",IF(K441="Concluída",1,0))</f>
        <v/>
      </c>
      <c r="O441" s="10">
        <f>IF(A441="","",IF(K441="Pendente","Pendente",IF(AND(K441="Concluída",H441&gt;G441),"Sim","Não")))</f>
        <v/>
      </c>
      <c r="P441" s="4" t="n"/>
    </row>
    <row r="442">
      <c r="A442" s="2" t="n"/>
      <c r="B442" s="32" t="n"/>
      <c r="C442" s="2" t="n"/>
      <c r="D442" s="2" t="n"/>
      <c r="E442" s="2" t="n"/>
      <c r="F442" s="4" t="n"/>
      <c r="G442" s="33" t="n"/>
      <c r="H442" s="33" t="n"/>
      <c r="I442" s="6" t="n"/>
      <c r="J442" s="6" t="n"/>
      <c r="K442" s="2" t="n"/>
      <c r="L442" s="2" t="n"/>
      <c r="M442" s="7">
        <f>IF(A442="","",IFERROR(VLOOKUP(L442,'Listas'!$A$2:$B$4,2,FALSE),0))</f>
        <v/>
      </c>
      <c r="N442" s="7">
        <f>IF(A442="","",IF(K442="Concluída",1,0))</f>
        <v/>
      </c>
      <c r="O442" s="8">
        <f>IF(A442="","",IF(K442="Pendente","Pendente",IF(AND(K442="Concluída",H442&gt;G442),"Sim","Não")))</f>
        <v/>
      </c>
      <c r="P442" s="4" t="n"/>
    </row>
    <row r="443">
      <c r="A443" s="2" t="n"/>
      <c r="B443" s="32" t="n"/>
      <c r="C443" s="2" t="n"/>
      <c r="D443" s="2" t="n"/>
      <c r="E443" s="2" t="n"/>
      <c r="F443" s="4" t="n"/>
      <c r="G443" s="33" t="n"/>
      <c r="H443" s="33" t="n"/>
      <c r="I443" s="6" t="n"/>
      <c r="J443" s="6" t="n"/>
      <c r="K443" s="2" t="n"/>
      <c r="L443" s="2" t="n"/>
      <c r="M443" s="9">
        <f>IF(A443="","",IFERROR(VLOOKUP(L443,'Listas'!$A$2:$B$4,2,FALSE),0))</f>
        <v/>
      </c>
      <c r="N443" s="9">
        <f>IF(A443="","",IF(K443="Concluída",1,0))</f>
        <v/>
      </c>
      <c r="O443" s="10">
        <f>IF(A443="","",IF(K443="Pendente","Pendente",IF(AND(K443="Concluída",H443&gt;G443),"Sim","Não")))</f>
        <v/>
      </c>
      <c r="P443" s="4" t="n"/>
    </row>
    <row r="444">
      <c r="A444" s="2" t="n"/>
      <c r="B444" s="32" t="n"/>
      <c r="C444" s="2" t="n"/>
      <c r="D444" s="2" t="n"/>
      <c r="E444" s="2" t="n"/>
      <c r="F444" s="4" t="n"/>
      <c r="G444" s="33" t="n"/>
      <c r="H444" s="33" t="n"/>
      <c r="I444" s="6" t="n"/>
      <c r="J444" s="6" t="n"/>
      <c r="K444" s="2" t="n"/>
      <c r="L444" s="2" t="n"/>
      <c r="M444" s="7">
        <f>IF(A444="","",IFERROR(VLOOKUP(L444,'Listas'!$A$2:$B$4,2,FALSE),0))</f>
        <v/>
      </c>
      <c r="N444" s="7">
        <f>IF(A444="","",IF(K444="Concluída",1,0))</f>
        <v/>
      </c>
      <c r="O444" s="8">
        <f>IF(A444="","",IF(K444="Pendente","Pendente",IF(AND(K444="Concluída",H444&gt;G444),"Sim","Não")))</f>
        <v/>
      </c>
      <c r="P444" s="4" t="n"/>
    </row>
    <row r="445">
      <c r="A445" s="2" t="n"/>
      <c r="B445" s="32" t="n"/>
      <c r="C445" s="2" t="n"/>
      <c r="D445" s="2" t="n"/>
      <c r="E445" s="2" t="n"/>
      <c r="F445" s="4" t="n"/>
      <c r="G445" s="33" t="n"/>
      <c r="H445" s="33" t="n"/>
      <c r="I445" s="6" t="n"/>
      <c r="J445" s="6" t="n"/>
      <c r="K445" s="2" t="n"/>
      <c r="L445" s="2" t="n"/>
      <c r="M445" s="9">
        <f>IF(A445="","",IFERROR(VLOOKUP(L445,'Listas'!$A$2:$B$4,2,FALSE),0))</f>
        <v/>
      </c>
      <c r="N445" s="9">
        <f>IF(A445="","",IF(K445="Concluída",1,0))</f>
        <v/>
      </c>
      <c r="O445" s="10">
        <f>IF(A445="","",IF(K445="Pendente","Pendente",IF(AND(K445="Concluída",H445&gt;G445),"Sim","Não")))</f>
        <v/>
      </c>
      <c r="P445" s="4" t="n"/>
    </row>
    <row r="446">
      <c r="A446" s="2" t="n"/>
      <c r="B446" s="32" t="n"/>
      <c r="C446" s="2" t="n"/>
      <c r="D446" s="2" t="n"/>
      <c r="E446" s="2" t="n"/>
      <c r="F446" s="4" t="n"/>
      <c r="G446" s="33" t="n"/>
      <c r="H446" s="33" t="n"/>
      <c r="I446" s="6" t="n"/>
      <c r="J446" s="6" t="n"/>
      <c r="K446" s="2" t="n"/>
      <c r="L446" s="2" t="n"/>
      <c r="M446" s="7">
        <f>IF(A446="","",IFERROR(VLOOKUP(L446,'Listas'!$A$2:$B$4,2,FALSE),0))</f>
        <v/>
      </c>
      <c r="N446" s="7">
        <f>IF(A446="","",IF(K446="Concluída",1,0))</f>
        <v/>
      </c>
      <c r="O446" s="8">
        <f>IF(A446="","",IF(K446="Pendente","Pendente",IF(AND(K446="Concluída",H446&gt;G446),"Sim","Não")))</f>
        <v/>
      </c>
      <c r="P446" s="4" t="n"/>
    </row>
    <row r="447">
      <c r="A447" s="2" t="n"/>
      <c r="B447" s="32" t="n"/>
      <c r="C447" s="2" t="n"/>
      <c r="D447" s="2" t="n"/>
      <c r="E447" s="2" t="n"/>
      <c r="F447" s="4" t="n"/>
      <c r="G447" s="33" t="n"/>
      <c r="H447" s="33" t="n"/>
      <c r="I447" s="6" t="n"/>
      <c r="J447" s="6" t="n"/>
      <c r="K447" s="2" t="n"/>
      <c r="L447" s="2" t="n"/>
      <c r="M447" s="9">
        <f>IF(A447="","",IFERROR(VLOOKUP(L447,'Listas'!$A$2:$B$4,2,FALSE),0))</f>
        <v/>
      </c>
      <c r="N447" s="9">
        <f>IF(A447="","",IF(K447="Concluída",1,0))</f>
        <v/>
      </c>
      <c r="O447" s="10">
        <f>IF(A447="","",IF(K447="Pendente","Pendente",IF(AND(K447="Concluída",H447&gt;G447),"Sim","Não")))</f>
        <v/>
      </c>
      <c r="P447" s="4" t="n"/>
    </row>
    <row r="448">
      <c r="A448" s="2" t="n"/>
      <c r="B448" s="32" t="n"/>
      <c r="C448" s="2" t="n"/>
      <c r="D448" s="2" t="n"/>
      <c r="E448" s="2" t="n"/>
      <c r="F448" s="4" t="n"/>
      <c r="G448" s="33" t="n"/>
      <c r="H448" s="33" t="n"/>
      <c r="I448" s="6" t="n"/>
      <c r="J448" s="6" t="n"/>
      <c r="K448" s="2" t="n"/>
      <c r="L448" s="2" t="n"/>
      <c r="M448" s="7">
        <f>IF(A448="","",IFERROR(VLOOKUP(L448,'Listas'!$A$2:$B$4,2,FALSE),0))</f>
        <v/>
      </c>
      <c r="N448" s="7">
        <f>IF(A448="","",IF(K448="Concluída",1,0))</f>
        <v/>
      </c>
      <c r="O448" s="8">
        <f>IF(A448="","",IF(K448="Pendente","Pendente",IF(AND(K448="Concluída",H448&gt;G448),"Sim","Não")))</f>
        <v/>
      </c>
      <c r="P448" s="4" t="n"/>
    </row>
    <row r="449">
      <c r="A449" s="2" t="n"/>
      <c r="B449" s="32" t="n"/>
      <c r="C449" s="2" t="n"/>
      <c r="D449" s="2" t="n"/>
      <c r="E449" s="2" t="n"/>
      <c r="F449" s="4" t="n"/>
      <c r="G449" s="33" t="n"/>
      <c r="H449" s="33" t="n"/>
      <c r="I449" s="6" t="n"/>
      <c r="J449" s="6" t="n"/>
      <c r="K449" s="2" t="n"/>
      <c r="L449" s="2" t="n"/>
      <c r="M449" s="9">
        <f>IF(A449="","",IFERROR(VLOOKUP(L449,'Listas'!$A$2:$B$4,2,FALSE),0))</f>
        <v/>
      </c>
      <c r="N449" s="9">
        <f>IF(A449="","",IF(K449="Concluída",1,0))</f>
        <v/>
      </c>
      <c r="O449" s="10">
        <f>IF(A449="","",IF(K449="Pendente","Pendente",IF(AND(K449="Concluída",H449&gt;G449),"Sim","Não")))</f>
        <v/>
      </c>
      <c r="P449" s="4" t="n"/>
    </row>
    <row r="450">
      <c r="A450" s="2" t="n"/>
      <c r="B450" s="32" t="n"/>
      <c r="C450" s="2" t="n"/>
      <c r="D450" s="2" t="n"/>
      <c r="E450" s="2" t="n"/>
      <c r="F450" s="4" t="n"/>
      <c r="G450" s="33" t="n"/>
      <c r="H450" s="33" t="n"/>
      <c r="I450" s="6" t="n"/>
      <c r="J450" s="6" t="n"/>
      <c r="K450" s="2" t="n"/>
      <c r="L450" s="2" t="n"/>
      <c r="M450" s="7">
        <f>IF(A450="","",IFERROR(VLOOKUP(L450,'Listas'!$A$2:$B$4,2,FALSE),0))</f>
        <v/>
      </c>
      <c r="N450" s="7">
        <f>IF(A450="","",IF(K450="Concluída",1,0))</f>
        <v/>
      </c>
      <c r="O450" s="8">
        <f>IF(A450="","",IF(K450="Pendente","Pendente",IF(AND(K450="Concluída",H450&gt;G450),"Sim","Não")))</f>
        <v/>
      </c>
      <c r="P450" s="4" t="n"/>
    </row>
    <row r="451">
      <c r="A451" s="2" t="n"/>
      <c r="B451" s="32" t="n"/>
      <c r="C451" s="2" t="n"/>
      <c r="D451" s="2" t="n"/>
      <c r="E451" s="2" t="n"/>
      <c r="F451" s="4" t="n"/>
      <c r="G451" s="33" t="n"/>
      <c r="H451" s="33" t="n"/>
      <c r="I451" s="6" t="n"/>
      <c r="J451" s="6" t="n"/>
      <c r="K451" s="2" t="n"/>
      <c r="L451" s="2" t="n"/>
      <c r="M451" s="9">
        <f>IF(A451="","",IFERROR(VLOOKUP(L451,'Listas'!$A$2:$B$4,2,FALSE),0))</f>
        <v/>
      </c>
      <c r="N451" s="9">
        <f>IF(A451="","",IF(K451="Concluída",1,0))</f>
        <v/>
      </c>
      <c r="O451" s="10">
        <f>IF(A451="","",IF(K451="Pendente","Pendente",IF(AND(K451="Concluída",H451&gt;G451),"Sim","Não")))</f>
        <v/>
      </c>
      <c r="P451" s="4" t="n"/>
    </row>
    <row r="452">
      <c r="A452" s="2" t="n"/>
      <c r="B452" s="32" t="n"/>
      <c r="C452" s="2" t="n"/>
      <c r="D452" s="2" t="n"/>
      <c r="E452" s="2" t="n"/>
      <c r="F452" s="4" t="n"/>
      <c r="G452" s="33" t="n"/>
      <c r="H452" s="33" t="n"/>
      <c r="I452" s="6" t="n"/>
      <c r="J452" s="6" t="n"/>
      <c r="K452" s="2" t="n"/>
      <c r="L452" s="2" t="n"/>
      <c r="M452" s="7">
        <f>IF(A452="","",IFERROR(VLOOKUP(L452,'Listas'!$A$2:$B$4,2,FALSE),0))</f>
        <v/>
      </c>
      <c r="N452" s="7">
        <f>IF(A452="","",IF(K452="Concluída",1,0))</f>
        <v/>
      </c>
      <c r="O452" s="8">
        <f>IF(A452="","",IF(K452="Pendente","Pendente",IF(AND(K452="Concluída",H452&gt;G452),"Sim","Não")))</f>
        <v/>
      </c>
      <c r="P452" s="4" t="n"/>
    </row>
    <row r="453">
      <c r="A453" s="2" t="n"/>
      <c r="B453" s="32" t="n"/>
      <c r="C453" s="2" t="n"/>
      <c r="D453" s="2" t="n"/>
      <c r="E453" s="2" t="n"/>
      <c r="F453" s="4" t="n"/>
      <c r="G453" s="33" t="n"/>
      <c r="H453" s="33" t="n"/>
      <c r="I453" s="6" t="n"/>
      <c r="J453" s="6" t="n"/>
      <c r="K453" s="2" t="n"/>
      <c r="L453" s="2" t="n"/>
      <c r="M453" s="9">
        <f>IF(A453="","",IFERROR(VLOOKUP(L453,'Listas'!$A$2:$B$4,2,FALSE),0))</f>
        <v/>
      </c>
      <c r="N453" s="9">
        <f>IF(A453="","",IF(K453="Concluída",1,0))</f>
        <v/>
      </c>
      <c r="O453" s="10">
        <f>IF(A453="","",IF(K453="Pendente","Pendente",IF(AND(K453="Concluída",H453&gt;G453),"Sim","Não")))</f>
        <v/>
      </c>
      <c r="P453" s="4" t="n"/>
    </row>
    <row r="454">
      <c r="A454" s="2" t="n"/>
      <c r="B454" s="32" t="n"/>
      <c r="C454" s="2" t="n"/>
      <c r="D454" s="2" t="n"/>
      <c r="E454" s="2" t="n"/>
      <c r="F454" s="4" t="n"/>
      <c r="G454" s="33" t="n"/>
      <c r="H454" s="33" t="n"/>
      <c r="I454" s="6" t="n"/>
      <c r="J454" s="6" t="n"/>
      <c r="K454" s="2" t="n"/>
      <c r="L454" s="2" t="n"/>
      <c r="M454" s="7">
        <f>IF(A454="","",IFERROR(VLOOKUP(L454,'Listas'!$A$2:$B$4,2,FALSE),0))</f>
        <v/>
      </c>
      <c r="N454" s="7">
        <f>IF(A454="","",IF(K454="Concluída",1,0))</f>
        <v/>
      </c>
      <c r="O454" s="8">
        <f>IF(A454="","",IF(K454="Pendente","Pendente",IF(AND(K454="Concluída",H454&gt;G454),"Sim","Não")))</f>
        <v/>
      </c>
      <c r="P454" s="4" t="n"/>
    </row>
    <row r="455">
      <c r="A455" s="2" t="n"/>
      <c r="B455" s="32" t="n"/>
      <c r="C455" s="2" t="n"/>
      <c r="D455" s="2" t="n"/>
      <c r="E455" s="2" t="n"/>
      <c r="F455" s="4" t="n"/>
      <c r="G455" s="33" t="n"/>
      <c r="H455" s="33" t="n"/>
      <c r="I455" s="6" t="n"/>
      <c r="J455" s="6" t="n"/>
      <c r="K455" s="2" t="n"/>
      <c r="L455" s="2" t="n"/>
      <c r="M455" s="9">
        <f>IF(A455="","",IFERROR(VLOOKUP(L455,'Listas'!$A$2:$B$4,2,FALSE),0))</f>
        <v/>
      </c>
      <c r="N455" s="9">
        <f>IF(A455="","",IF(K455="Concluída",1,0))</f>
        <v/>
      </c>
      <c r="O455" s="10">
        <f>IF(A455="","",IF(K455="Pendente","Pendente",IF(AND(K455="Concluída",H455&gt;G455),"Sim","Não")))</f>
        <v/>
      </c>
      <c r="P455" s="4" t="n"/>
    </row>
    <row r="456">
      <c r="A456" s="2" t="n"/>
      <c r="B456" s="32" t="n"/>
      <c r="C456" s="2" t="n"/>
      <c r="D456" s="2" t="n"/>
      <c r="E456" s="2" t="n"/>
      <c r="F456" s="4" t="n"/>
      <c r="G456" s="33" t="n"/>
      <c r="H456" s="33" t="n"/>
      <c r="I456" s="6" t="n"/>
      <c r="J456" s="6" t="n"/>
      <c r="K456" s="2" t="n"/>
      <c r="L456" s="2" t="n"/>
      <c r="M456" s="7">
        <f>IF(A456="","",IFERROR(VLOOKUP(L456,'Listas'!$A$2:$B$4,2,FALSE),0))</f>
        <v/>
      </c>
      <c r="N456" s="7">
        <f>IF(A456="","",IF(K456="Concluída",1,0))</f>
        <v/>
      </c>
      <c r="O456" s="8">
        <f>IF(A456="","",IF(K456="Pendente","Pendente",IF(AND(K456="Concluída",H456&gt;G456),"Sim","Não")))</f>
        <v/>
      </c>
      <c r="P456" s="4" t="n"/>
    </row>
    <row r="457">
      <c r="A457" s="2" t="n"/>
      <c r="B457" s="32" t="n"/>
      <c r="C457" s="2" t="n"/>
      <c r="D457" s="2" t="n"/>
      <c r="E457" s="2" t="n"/>
      <c r="F457" s="4" t="n"/>
      <c r="G457" s="33" t="n"/>
      <c r="H457" s="33" t="n"/>
      <c r="I457" s="6" t="n"/>
      <c r="J457" s="6" t="n"/>
      <c r="K457" s="2" t="n"/>
      <c r="L457" s="2" t="n"/>
      <c r="M457" s="9">
        <f>IF(A457="","",IFERROR(VLOOKUP(L457,'Listas'!$A$2:$B$4,2,FALSE),0))</f>
        <v/>
      </c>
      <c r="N457" s="9">
        <f>IF(A457="","",IF(K457="Concluída",1,0))</f>
        <v/>
      </c>
      <c r="O457" s="10">
        <f>IF(A457="","",IF(K457="Pendente","Pendente",IF(AND(K457="Concluída",H457&gt;G457),"Sim","Não")))</f>
        <v/>
      </c>
      <c r="P457" s="4" t="n"/>
    </row>
    <row r="458">
      <c r="A458" s="2" t="n"/>
      <c r="B458" s="32" t="n"/>
      <c r="C458" s="2" t="n"/>
      <c r="D458" s="2" t="n"/>
      <c r="E458" s="2" t="n"/>
      <c r="F458" s="4" t="n"/>
      <c r="G458" s="33" t="n"/>
      <c r="H458" s="33" t="n"/>
      <c r="I458" s="6" t="n"/>
      <c r="J458" s="6" t="n"/>
      <c r="K458" s="2" t="n"/>
      <c r="L458" s="2" t="n"/>
      <c r="M458" s="7">
        <f>IF(A458="","",IFERROR(VLOOKUP(L458,'Listas'!$A$2:$B$4,2,FALSE),0))</f>
        <v/>
      </c>
      <c r="N458" s="7">
        <f>IF(A458="","",IF(K458="Concluída",1,0))</f>
        <v/>
      </c>
      <c r="O458" s="8">
        <f>IF(A458="","",IF(K458="Pendente","Pendente",IF(AND(K458="Concluída",H458&gt;G458),"Sim","Não")))</f>
        <v/>
      </c>
      <c r="P458" s="4" t="n"/>
    </row>
    <row r="459">
      <c r="A459" s="2" t="n"/>
      <c r="B459" s="32" t="n"/>
      <c r="C459" s="2" t="n"/>
      <c r="D459" s="2" t="n"/>
      <c r="E459" s="2" t="n"/>
      <c r="F459" s="4" t="n"/>
      <c r="G459" s="33" t="n"/>
      <c r="H459" s="33" t="n"/>
      <c r="I459" s="6" t="n"/>
      <c r="J459" s="6" t="n"/>
      <c r="K459" s="2" t="n"/>
      <c r="L459" s="2" t="n"/>
      <c r="M459" s="9">
        <f>IF(A459="","",IFERROR(VLOOKUP(L459,'Listas'!$A$2:$B$4,2,FALSE),0))</f>
        <v/>
      </c>
      <c r="N459" s="9">
        <f>IF(A459="","",IF(K459="Concluída",1,0))</f>
        <v/>
      </c>
      <c r="O459" s="10">
        <f>IF(A459="","",IF(K459="Pendente","Pendente",IF(AND(K459="Concluída",H459&gt;G459),"Sim","Não")))</f>
        <v/>
      </c>
      <c r="P459" s="4" t="n"/>
    </row>
    <row r="460">
      <c r="A460" s="2" t="n"/>
      <c r="B460" s="32" t="n"/>
      <c r="C460" s="2" t="n"/>
      <c r="D460" s="2" t="n"/>
      <c r="E460" s="2" t="n"/>
      <c r="F460" s="4" t="n"/>
      <c r="G460" s="33" t="n"/>
      <c r="H460" s="33" t="n"/>
      <c r="I460" s="6" t="n"/>
      <c r="J460" s="6" t="n"/>
      <c r="K460" s="2" t="n"/>
      <c r="L460" s="2" t="n"/>
      <c r="M460" s="7">
        <f>IF(A460="","",IFERROR(VLOOKUP(L460,'Listas'!$A$2:$B$4,2,FALSE),0))</f>
        <v/>
      </c>
      <c r="N460" s="7">
        <f>IF(A460="","",IF(K460="Concluída",1,0))</f>
        <v/>
      </c>
      <c r="O460" s="8">
        <f>IF(A460="","",IF(K460="Pendente","Pendente",IF(AND(K460="Concluída",H460&gt;G460),"Sim","Não")))</f>
        <v/>
      </c>
      <c r="P460" s="4" t="n"/>
    </row>
    <row r="461">
      <c r="A461" s="2" t="n"/>
      <c r="B461" s="32" t="n"/>
      <c r="C461" s="2" t="n"/>
      <c r="D461" s="2" t="n"/>
      <c r="E461" s="2" t="n"/>
      <c r="F461" s="4" t="n"/>
      <c r="G461" s="33" t="n"/>
      <c r="H461" s="33" t="n"/>
      <c r="I461" s="6" t="n"/>
      <c r="J461" s="6" t="n"/>
      <c r="K461" s="2" t="n"/>
      <c r="L461" s="2" t="n"/>
      <c r="M461" s="9">
        <f>IF(A461="","",IFERROR(VLOOKUP(L461,'Listas'!$A$2:$B$4,2,FALSE),0))</f>
        <v/>
      </c>
      <c r="N461" s="9">
        <f>IF(A461="","",IF(K461="Concluída",1,0))</f>
        <v/>
      </c>
      <c r="O461" s="10">
        <f>IF(A461="","",IF(K461="Pendente","Pendente",IF(AND(K461="Concluída",H461&gt;G461),"Sim","Não")))</f>
        <v/>
      </c>
      <c r="P461" s="4" t="n"/>
    </row>
    <row r="462">
      <c r="A462" s="2" t="n"/>
      <c r="B462" s="32" t="n"/>
      <c r="C462" s="2" t="n"/>
      <c r="D462" s="2" t="n"/>
      <c r="E462" s="2" t="n"/>
      <c r="F462" s="4" t="n"/>
      <c r="G462" s="33" t="n"/>
      <c r="H462" s="33" t="n"/>
      <c r="I462" s="6" t="n"/>
      <c r="J462" s="6" t="n"/>
      <c r="K462" s="2" t="n"/>
      <c r="L462" s="2" t="n"/>
      <c r="M462" s="7">
        <f>IF(A462="","",IFERROR(VLOOKUP(L462,'Listas'!$A$2:$B$4,2,FALSE),0))</f>
        <v/>
      </c>
      <c r="N462" s="7">
        <f>IF(A462="","",IF(K462="Concluída",1,0))</f>
        <v/>
      </c>
      <c r="O462" s="8">
        <f>IF(A462="","",IF(K462="Pendente","Pendente",IF(AND(K462="Concluída",H462&gt;G462),"Sim","Não")))</f>
        <v/>
      </c>
      <c r="P462" s="4" t="n"/>
    </row>
    <row r="463">
      <c r="A463" s="2" t="n"/>
      <c r="B463" s="32" t="n"/>
      <c r="C463" s="2" t="n"/>
      <c r="D463" s="2" t="n"/>
      <c r="E463" s="2" t="n"/>
      <c r="F463" s="4" t="n"/>
      <c r="G463" s="33" t="n"/>
      <c r="H463" s="33" t="n"/>
      <c r="I463" s="6" t="n"/>
      <c r="J463" s="6" t="n"/>
      <c r="K463" s="2" t="n"/>
      <c r="L463" s="2" t="n"/>
      <c r="M463" s="9">
        <f>IF(A463="","",IFERROR(VLOOKUP(L463,'Listas'!$A$2:$B$4,2,FALSE),0))</f>
        <v/>
      </c>
      <c r="N463" s="9">
        <f>IF(A463="","",IF(K463="Concluída",1,0))</f>
        <v/>
      </c>
      <c r="O463" s="10">
        <f>IF(A463="","",IF(K463="Pendente","Pendente",IF(AND(K463="Concluída",H463&gt;G463),"Sim","Não")))</f>
        <v/>
      </c>
      <c r="P463" s="4" t="n"/>
    </row>
    <row r="464">
      <c r="A464" s="2" t="n"/>
      <c r="B464" s="32" t="n"/>
      <c r="C464" s="2" t="n"/>
      <c r="D464" s="2" t="n"/>
      <c r="E464" s="2" t="n"/>
      <c r="F464" s="4" t="n"/>
      <c r="G464" s="33" t="n"/>
      <c r="H464" s="33" t="n"/>
      <c r="I464" s="6" t="n"/>
      <c r="J464" s="6" t="n"/>
      <c r="K464" s="2" t="n"/>
      <c r="L464" s="2" t="n"/>
      <c r="M464" s="7">
        <f>IF(A464="","",IFERROR(VLOOKUP(L464,'Listas'!$A$2:$B$4,2,FALSE),0))</f>
        <v/>
      </c>
      <c r="N464" s="7">
        <f>IF(A464="","",IF(K464="Concluída",1,0))</f>
        <v/>
      </c>
      <c r="O464" s="8">
        <f>IF(A464="","",IF(K464="Pendente","Pendente",IF(AND(K464="Concluída",H464&gt;G464),"Sim","Não")))</f>
        <v/>
      </c>
      <c r="P464" s="4" t="n"/>
    </row>
    <row r="465">
      <c r="A465" s="2" t="n"/>
      <c r="B465" s="32" t="n"/>
      <c r="C465" s="2" t="n"/>
      <c r="D465" s="2" t="n"/>
      <c r="E465" s="2" t="n"/>
      <c r="F465" s="4" t="n"/>
      <c r="G465" s="33" t="n"/>
      <c r="H465" s="33" t="n"/>
      <c r="I465" s="6" t="n"/>
      <c r="J465" s="6" t="n"/>
      <c r="K465" s="2" t="n"/>
      <c r="L465" s="2" t="n"/>
      <c r="M465" s="9">
        <f>IF(A465="","",IFERROR(VLOOKUP(L465,'Listas'!$A$2:$B$4,2,FALSE),0))</f>
        <v/>
      </c>
      <c r="N465" s="9">
        <f>IF(A465="","",IF(K465="Concluída",1,0))</f>
        <v/>
      </c>
      <c r="O465" s="10">
        <f>IF(A465="","",IF(K465="Pendente","Pendente",IF(AND(K465="Concluída",H465&gt;G465),"Sim","Não")))</f>
        <v/>
      </c>
      <c r="P465" s="4" t="n"/>
    </row>
    <row r="466">
      <c r="A466" s="2" t="n"/>
      <c r="B466" s="32" t="n"/>
      <c r="C466" s="2" t="n"/>
      <c r="D466" s="2" t="n"/>
      <c r="E466" s="2" t="n"/>
      <c r="F466" s="4" t="n"/>
      <c r="G466" s="33" t="n"/>
      <c r="H466" s="33" t="n"/>
      <c r="I466" s="6" t="n"/>
      <c r="J466" s="6" t="n"/>
      <c r="K466" s="2" t="n"/>
      <c r="L466" s="2" t="n"/>
      <c r="M466" s="7">
        <f>IF(A466="","",IFERROR(VLOOKUP(L466,'Listas'!$A$2:$B$4,2,FALSE),0))</f>
        <v/>
      </c>
      <c r="N466" s="7">
        <f>IF(A466="","",IF(K466="Concluída",1,0))</f>
        <v/>
      </c>
      <c r="O466" s="8">
        <f>IF(A466="","",IF(K466="Pendente","Pendente",IF(AND(K466="Concluída",H466&gt;G466),"Sim","Não")))</f>
        <v/>
      </c>
      <c r="P466" s="4" t="n"/>
    </row>
    <row r="467">
      <c r="A467" s="2" t="n"/>
      <c r="B467" s="32" t="n"/>
      <c r="C467" s="2" t="n"/>
      <c r="D467" s="2" t="n"/>
      <c r="E467" s="2" t="n"/>
      <c r="F467" s="4" t="n"/>
      <c r="G467" s="33" t="n"/>
      <c r="H467" s="33" t="n"/>
      <c r="I467" s="6" t="n"/>
      <c r="J467" s="6" t="n"/>
      <c r="K467" s="2" t="n"/>
      <c r="L467" s="2" t="n"/>
      <c r="M467" s="9">
        <f>IF(A467="","",IFERROR(VLOOKUP(L467,'Listas'!$A$2:$B$4,2,FALSE),0))</f>
        <v/>
      </c>
      <c r="N467" s="9">
        <f>IF(A467="","",IF(K467="Concluída",1,0))</f>
        <v/>
      </c>
      <c r="O467" s="10">
        <f>IF(A467="","",IF(K467="Pendente","Pendente",IF(AND(K467="Concluída",H467&gt;G467),"Sim","Não")))</f>
        <v/>
      </c>
      <c r="P467" s="4" t="n"/>
    </row>
    <row r="468">
      <c r="A468" s="2" t="n"/>
      <c r="B468" s="32" t="n"/>
      <c r="C468" s="2" t="n"/>
      <c r="D468" s="2" t="n"/>
      <c r="E468" s="2" t="n"/>
      <c r="F468" s="4" t="n"/>
      <c r="G468" s="33" t="n"/>
      <c r="H468" s="33" t="n"/>
      <c r="I468" s="6" t="n"/>
      <c r="J468" s="6" t="n"/>
      <c r="K468" s="2" t="n"/>
      <c r="L468" s="2" t="n"/>
      <c r="M468" s="7">
        <f>IF(A468="","",IFERROR(VLOOKUP(L468,'Listas'!$A$2:$B$4,2,FALSE),0))</f>
        <v/>
      </c>
      <c r="N468" s="7">
        <f>IF(A468="","",IF(K468="Concluída",1,0))</f>
        <v/>
      </c>
      <c r="O468" s="8">
        <f>IF(A468="","",IF(K468="Pendente","Pendente",IF(AND(K468="Concluída",H468&gt;G468),"Sim","Não")))</f>
        <v/>
      </c>
      <c r="P468" s="4" t="n"/>
    </row>
    <row r="469">
      <c r="A469" s="2" t="n"/>
      <c r="B469" s="32" t="n"/>
      <c r="C469" s="2" t="n"/>
      <c r="D469" s="2" t="n"/>
      <c r="E469" s="2" t="n"/>
      <c r="F469" s="4" t="n"/>
      <c r="G469" s="33" t="n"/>
      <c r="H469" s="33" t="n"/>
      <c r="I469" s="6" t="n"/>
      <c r="J469" s="6" t="n"/>
      <c r="K469" s="2" t="n"/>
      <c r="L469" s="2" t="n"/>
      <c r="M469" s="9">
        <f>IF(A469="","",IFERROR(VLOOKUP(L469,'Listas'!$A$2:$B$4,2,FALSE),0))</f>
        <v/>
      </c>
      <c r="N469" s="9">
        <f>IF(A469="","",IF(K469="Concluída",1,0))</f>
        <v/>
      </c>
      <c r="O469" s="10">
        <f>IF(A469="","",IF(K469="Pendente","Pendente",IF(AND(K469="Concluída",H469&gt;G469),"Sim","Não")))</f>
        <v/>
      </c>
      <c r="P469" s="4" t="n"/>
    </row>
    <row r="470">
      <c r="A470" s="2" t="n"/>
      <c r="B470" s="32" t="n"/>
      <c r="C470" s="2" t="n"/>
      <c r="D470" s="2" t="n"/>
      <c r="E470" s="2" t="n"/>
      <c r="F470" s="4" t="n"/>
      <c r="G470" s="33" t="n"/>
      <c r="H470" s="33" t="n"/>
      <c r="I470" s="6" t="n"/>
      <c r="J470" s="6" t="n"/>
      <c r="K470" s="2" t="n"/>
      <c r="L470" s="2" t="n"/>
      <c r="M470" s="7">
        <f>IF(A470="","",IFERROR(VLOOKUP(L470,'Listas'!$A$2:$B$4,2,FALSE),0))</f>
        <v/>
      </c>
      <c r="N470" s="7">
        <f>IF(A470="","",IF(K470="Concluída",1,0))</f>
        <v/>
      </c>
      <c r="O470" s="8">
        <f>IF(A470="","",IF(K470="Pendente","Pendente",IF(AND(K470="Concluída",H470&gt;G470),"Sim","Não")))</f>
        <v/>
      </c>
      <c r="P470" s="4" t="n"/>
    </row>
    <row r="471">
      <c r="A471" s="2" t="n"/>
      <c r="B471" s="32" t="n"/>
      <c r="C471" s="2" t="n"/>
      <c r="D471" s="2" t="n"/>
      <c r="E471" s="2" t="n"/>
      <c r="F471" s="4" t="n"/>
      <c r="G471" s="33" t="n"/>
      <c r="H471" s="33" t="n"/>
      <c r="I471" s="6" t="n"/>
      <c r="J471" s="6" t="n"/>
      <c r="K471" s="2" t="n"/>
      <c r="L471" s="2" t="n"/>
      <c r="M471" s="9">
        <f>IF(A471="","",IFERROR(VLOOKUP(L471,'Listas'!$A$2:$B$4,2,FALSE),0))</f>
        <v/>
      </c>
      <c r="N471" s="9">
        <f>IF(A471="","",IF(K471="Concluída",1,0))</f>
        <v/>
      </c>
      <c r="O471" s="10">
        <f>IF(A471="","",IF(K471="Pendente","Pendente",IF(AND(K471="Concluída",H471&gt;G471),"Sim","Não")))</f>
        <v/>
      </c>
      <c r="P471" s="4" t="n"/>
    </row>
    <row r="472">
      <c r="A472" s="2" t="n"/>
      <c r="B472" s="32" t="n"/>
      <c r="C472" s="2" t="n"/>
      <c r="D472" s="2" t="n"/>
      <c r="E472" s="2" t="n"/>
      <c r="F472" s="4" t="n"/>
      <c r="G472" s="33" t="n"/>
      <c r="H472" s="33" t="n"/>
      <c r="I472" s="6" t="n"/>
      <c r="J472" s="6" t="n"/>
      <c r="K472" s="2" t="n"/>
      <c r="L472" s="2" t="n"/>
      <c r="M472" s="7">
        <f>IF(A472="","",IFERROR(VLOOKUP(L472,'Listas'!$A$2:$B$4,2,FALSE),0))</f>
        <v/>
      </c>
      <c r="N472" s="7">
        <f>IF(A472="","",IF(K472="Concluída",1,0))</f>
        <v/>
      </c>
      <c r="O472" s="8">
        <f>IF(A472="","",IF(K472="Pendente","Pendente",IF(AND(K472="Concluída",H472&gt;G472),"Sim","Não")))</f>
        <v/>
      </c>
      <c r="P472" s="4" t="n"/>
    </row>
    <row r="473">
      <c r="A473" s="2" t="n"/>
      <c r="B473" s="32" t="n"/>
      <c r="C473" s="2" t="n"/>
      <c r="D473" s="2" t="n"/>
      <c r="E473" s="2" t="n"/>
      <c r="F473" s="4" t="n"/>
      <c r="G473" s="33" t="n"/>
      <c r="H473" s="33" t="n"/>
      <c r="I473" s="6" t="n"/>
      <c r="J473" s="6" t="n"/>
      <c r="K473" s="2" t="n"/>
      <c r="L473" s="2" t="n"/>
      <c r="M473" s="9">
        <f>IF(A473="","",IFERROR(VLOOKUP(L473,'Listas'!$A$2:$B$4,2,FALSE),0))</f>
        <v/>
      </c>
      <c r="N473" s="9">
        <f>IF(A473="","",IF(K473="Concluída",1,0))</f>
        <v/>
      </c>
      <c r="O473" s="10">
        <f>IF(A473="","",IF(K473="Pendente","Pendente",IF(AND(K473="Concluída",H473&gt;G473),"Sim","Não")))</f>
        <v/>
      </c>
      <c r="P473" s="4" t="n"/>
    </row>
    <row r="474">
      <c r="A474" s="2" t="n"/>
      <c r="B474" s="32" t="n"/>
      <c r="C474" s="2" t="n"/>
      <c r="D474" s="2" t="n"/>
      <c r="E474" s="2" t="n"/>
      <c r="F474" s="4" t="n"/>
      <c r="G474" s="33" t="n"/>
      <c r="H474" s="33" t="n"/>
      <c r="I474" s="6" t="n"/>
      <c r="J474" s="6" t="n"/>
      <c r="K474" s="2" t="n"/>
      <c r="L474" s="2" t="n"/>
      <c r="M474" s="7">
        <f>IF(A474="","",IFERROR(VLOOKUP(L474,'Listas'!$A$2:$B$4,2,FALSE),0))</f>
        <v/>
      </c>
      <c r="N474" s="7">
        <f>IF(A474="","",IF(K474="Concluída",1,0))</f>
        <v/>
      </c>
      <c r="O474" s="8">
        <f>IF(A474="","",IF(K474="Pendente","Pendente",IF(AND(K474="Concluída",H474&gt;G474),"Sim","Não")))</f>
        <v/>
      </c>
      <c r="P474" s="4" t="n"/>
    </row>
    <row r="475">
      <c r="A475" s="2" t="n"/>
      <c r="B475" s="32" t="n"/>
      <c r="C475" s="2" t="n"/>
      <c r="D475" s="2" t="n"/>
      <c r="E475" s="2" t="n"/>
      <c r="F475" s="4" t="n"/>
      <c r="G475" s="33" t="n"/>
      <c r="H475" s="33" t="n"/>
      <c r="I475" s="6" t="n"/>
      <c r="J475" s="6" t="n"/>
      <c r="K475" s="2" t="n"/>
      <c r="L475" s="2" t="n"/>
      <c r="M475" s="9">
        <f>IF(A475="","",IFERROR(VLOOKUP(L475,'Listas'!$A$2:$B$4,2,FALSE),0))</f>
        <v/>
      </c>
      <c r="N475" s="9">
        <f>IF(A475="","",IF(K475="Concluída",1,0))</f>
        <v/>
      </c>
      <c r="O475" s="10">
        <f>IF(A475="","",IF(K475="Pendente","Pendente",IF(AND(K475="Concluída",H475&gt;G475),"Sim","Não")))</f>
        <v/>
      </c>
      <c r="P475" s="4" t="n"/>
    </row>
    <row r="476">
      <c r="A476" s="2" t="n"/>
      <c r="B476" s="32" t="n"/>
      <c r="C476" s="2" t="n"/>
      <c r="D476" s="2" t="n"/>
      <c r="E476" s="2" t="n"/>
      <c r="F476" s="4" t="n"/>
      <c r="G476" s="33" t="n"/>
      <c r="H476" s="33" t="n"/>
      <c r="I476" s="6" t="n"/>
      <c r="J476" s="6" t="n"/>
      <c r="K476" s="2" t="n"/>
      <c r="L476" s="2" t="n"/>
      <c r="M476" s="7">
        <f>IF(A476="","",IFERROR(VLOOKUP(L476,'Listas'!$A$2:$B$4,2,FALSE),0))</f>
        <v/>
      </c>
      <c r="N476" s="7">
        <f>IF(A476="","",IF(K476="Concluída",1,0))</f>
        <v/>
      </c>
      <c r="O476" s="8">
        <f>IF(A476="","",IF(K476="Pendente","Pendente",IF(AND(K476="Concluída",H476&gt;G476),"Sim","Não")))</f>
        <v/>
      </c>
      <c r="P476" s="4" t="n"/>
    </row>
    <row r="477">
      <c r="A477" s="2" t="n"/>
      <c r="B477" s="32" t="n"/>
      <c r="C477" s="2" t="n"/>
      <c r="D477" s="2" t="n"/>
      <c r="E477" s="2" t="n"/>
      <c r="F477" s="4" t="n"/>
      <c r="G477" s="33" t="n"/>
      <c r="H477" s="33" t="n"/>
      <c r="I477" s="6" t="n"/>
      <c r="J477" s="6" t="n"/>
      <c r="K477" s="2" t="n"/>
      <c r="L477" s="2" t="n"/>
      <c r="M477" s="9">
        <f>IF(A477="","",IFERROR(VLOOKUP(L477,'Listas'!$A$2:$B$4,2,FALSE),0))</f>
        <v/>
      </c>
      <c r="N477" s="9">
        <f>IF(A477="","",IF(K477="Concluída",1,0))</f>
        <v/>
      </c>
      <c r="O477" s="10">
        <f>IF(A477="","",IF(K477="Pendente","Pendente",IF(AND(K477="Concluída",H477&gt;G477),"Sim","Não")))</f>
        <v/>
      </c>
      <c r="P477" s="4" t="n"/>
    </row>
    <row r="478">
      <c r="A478" s="2" t="n"/>
      <c r="B478" s="32" t="n"/>
      <c r="C478" s="2" t="n"/>
      <c r="D478" s="2" t="n"/>
      <c r="E478" s="2" t="n"/>
      <c r="F478" s="4" t="n"/>
      <c r="G478" s="33" t="n"/>
      <c r="H478" s="33" t="n"/>
      <c r="I478" s="6" t="n"/>
      <c r="J478" s="6" t="n"/>
      <c r="K478" s="2" t="n"/>
      <c r="L478" s="2" t="n"/>
      <c r="M478" s="7">
        <f>IF(A478="","",IFERROR(VLOOKUP(L478,'Listas'!$A$2:$B$4,2,FALSE),0))</f>
        <v/>
      </c>
      <c r="N478" s="7">
        <f>IF(A478="","",IF(K478="Concluída",1,0))</f>
        <v/>
      </c>
      <c r="O478" s="8">
        <f>IF(A478="","",IF(K478="Pendente","Pendente",IF(AND(K478="Concluída",H478&gt;G478),"Sim","Não")))</f>
        <v/>
      </c>
      <c r="P478" s="4" t="n"/>
    </row>
    <row r="479">
      <c r="A479" s="2" t="n"/>
      <c r="B479" s="32" t="n"/>
      <c r="C479" s="2" t="n"/>
      <c r="D479" s="2" t="n"/>
      <c r="E479" s="2" t="n"/>
      <c r="F479" s="4" t="n"/>
      <c r="G479" s="33" t="n"/>
      <c r="H479" s="33" t="n"/>
      <c r="I479" s="6" t="n"/>
      <c r="J479" s="6" t="n"/>
      <c r="K479" s="2" t="n"/>
      <c r="L479" s="2" t="n"/>
      <c r="M479" s="9">
        <f>IF(A479="","",IFERROR(VLOOKUP(L479,'Listas'!$A$2:$B$4,2,FALSE),0))</f>
        <v/>
      </c>
      <c r="N479" s="9">
        <f>IF(A479="","",IF(K479="Concluída",1,0))</f>
        <v/>
      </c>
      <c r="O479" s="10">
        <f>IF(A479="","",IF(K479="Pendente","Pendente",IF(AND(K479="Concluída",H479&gt;G479),"Sim","Não")))</f>
        <v/>
      </c>
      <c r="P479" s="4" t="n"/>
    </row>
    <row r="480">
      <c r="A480" s="2" t="n"/>
      <c r="B480" s="32" t="n"/>
      <c r="C480" s="2" t="n"/>
      <c r="D480" s="2" t="n"/>
      <c r="E480" s="2" t="n"/>
      <c r="F480" s="4" t="n"/>
      <c r="G480" s="33" t="n"/>
      <c r="H480" s="33" t="n"/>
      <c r="I480" s="6" t="n"/>
      <c r="J480" s="6" t="n"/>
      <c r="K480" s="2" t="n"/>
      <c r="L480" s="2" t="n"/>
      <c r="M480" s="7">
        <f>IF(A480="","",IFERROR(VLOOKUP(L480,'Listas'!$A$2:$B$4,2,FALSE),0))</f>
        <v/>
      </c>
      <c r="N480" s="7">
        <f>IF(A480="","",IF(K480="Concluída",1,0))</f>
        <v/>
      </c>
      <c r="O480" s="8">
        <f>IF(A480="","",IF(K480="Pendente","Pendente",IF(AND(K480="Concluída",H480&gt;G480),"Sim","Não")))</f>
        <v/>
      </c>
      <c r="P480" s="4" t="n"/>
    </row>
    <row r="481">
      <c r="A481" s="2" t="n"/>
      <c r="B481" s="32" t="n"/>
      <c r="C481" s="2" t="n"/>
      <c r="D481" s="2" t="n"/>
      <c r="E481" s="2" t="n"/>
      <c r="F481" s="4" t="n"/>
      <c r="G481" s="33" t="n"/>
      <c r="H481" s="33" t="n"/>
      <c r="I481" s="6" t="n"/>
      <c r="J481" s="6" t="n"/>
      <c r="K481" s="2" t="n"/>
      <c r="L481" s="2" t="n"/>
      <c r="M481" s="9">
        <f>IF(A481="","",IFERROR(VLOOKUP(L481,'Listas'!$A$2:$B$4,2,FALSE),0))</f>
        <v/>
      </c>
      <c r="N481" s="9">
        <f>IF(A481="","",IF(K481="Concluída",1,0))</f>
        <v/>
      </c>
      <c r="O481" s="10">
        <f>IF(A481="","",IF(K481="Pendente","Pendente",IF(AND(K481="Concluída",H481&gt;G481),"Sim","Não")))</f>
        <v/>
      </c>
      <c r="P481" s="4" t="n"/>
    </row>
    <row r="482">
      <c r="A482" s="2" t="n"/>
      <c r="B482" s="32" t="n"/>
      <c r="C482" s="2" t="n"/>
      <c r="D482" s="2" t="n"/>
      <c r="E482" s="2" t="n"/>
      <c r="F482" s="4" t="n"/>
      <c r="G482" s="33" t="n"/>
      <c r="H482" s="33" t="n"/>
      <c r="I482" s="6" t="n"/>
      <c r="J482" s="6" t="n"/>
      <c r="K482" s="2" t="n"/>
      <c r="L482" s="2" t="n"/>
      <c r="M482" s="7">
        <f>IF(A482="","",IFERROR(VLOOKUP(L482,'Listas'!$A$2:$B$4,2,FALSE),0))</f>
        <v/>
      </c>
      <c r="N482" s="7">
        <f>IF(A482="","",IF(K482="Concluída",1,0))</f>
        <v/>
      </c>
      <c r="O482" s="8">
        <f>IF(A482="","",IF(K482="Pendente","Pendente",IF(AND(K482="Concluída",H482&gt;G482),"Sim","Não")))</f>
        <v/>
      </c>
      <c r="P482" s="4" t="n"/>
    </row>
    <row r="483">
      <c r="A483" s="2" t="n"/>
      <c r="B483" s="32" t="n"/>
      <c r="C483" s="2" t="n"/>
      <c r="D483" s="2" t="n"/>
      <c r="E483" s="2" t="n"/>
      <c r="F483" s="4" t="n"/>
      <c r="G483" s="33" t="n"/>
      <c r="H483" s="33" t="n"/>
      <c r="I483" s="6" t="n"/>
      <c r="J483" s="6" t="n"/>
      <c r="K483" s="2" t="n"/>
      <c r="L483" s="2" t="n"/>
      <c r="M483" s="9">
        <f>IF(A483="","",IFERROR(VLOOKUP(L483,'Listas'!$A$2:$B$4,2,FALSE),0))</f>
        <v/>
      </c>
      <c r="N483" s="9">
        <f>IF(A483="","",IF(K483="Concluída",1,0))</f>
        <v/>
      </c>
      <c r="O483" s="10">
        <f>IF(A483="","",IF(K483="Pendente","Pendente",IF(AND(K483="Concluída",H483&gt;G483),"Sim","Não")))</f>
        <v/>
      </c>
      <c r="P483" s="4" t="n"/>
    </row>
    <row r="484">
      <c r="A484" s="2" t="n"/>
      <c r="B484" s="32" t="n"/>
      <c r="C484" s="2" t="n"/>
      <c r="D484" s="2" t="n"/>
      <c r="E484" s="2" t="n"/>
      <c r="F484" s="4" t="n"/>
      <c r="G484" s="33" t="n"/>
      <c r="H484" s="33" t="n"/>
      <c r="I484" s="6" t="n"/>
      <c r="J484" s="6" t="n"/>
      <c r="K484" s="2" t="n"/>
      <c r="L484" s="2" t="n"/>
      <c r="M484" s="7">
        <f>IF(A484="","",IFERROR(VLOOKUP(L484,'Listas'!$A$2:$B$4,2,FALSE),0))</f>
        <v/>
      </c>
      <c r="N484" s="7">
        <f>IF(A484="","",IF(K484="Concluída",1,0))</f>
        <v/>
      </c>
      <c r="O484" s="8">
        <f>IF(A484="","",IF(K484="Pendente","Pendente",IF(AND(K484="Concluída",H484&gt;G484),"Sim","Não")))</f>
        <v/>
      </c>
      <c r="P484" s="4" t="n"/>
    </row>
    <row r="485">
      <c r="A485" s="2" t="n"/>
      <c r="B485" s="32" t="n"/>
      <c r="C485" s="2" t="n"/>
      <c r="D485" s="2" t="n"/>
      <c r="E485" s="2" t="n"/>
      <c r="F485" s="4" t="n"/>
      <c r="G485" s="33" t="n"/>
      <c r="H485" s="33" t="n"/>
      <c r="I485" s="6" t="n"/>
      <c r="J485" s="6" t="n"/>
      <c r="K485" s="2" t="n"/>
      <c r="L485" s="2" t="n"/>
      <c r="M485" s="9">
        <f>IF(A485="","",IFERROR(VLOOKUP(L485,'Listas'!$A$2:$B$4,2,FALSE),0))</f>
        <v/>
      </c>
      <c r="N485" s="9">
        <f>IF(A485="","",IF(K485="Concluída",1,0))</f>
        <v/>
      </c>
      <c r="O485" s="10">
        <f>IF(A485="","",IF(K485="Pendente","Pendente",IF(AND(K485="Concluída",H485&gt;G485),"Sim","Não")))</f>
        <v/>
      </c>
      <c r="P485" s="4" t="n"/>
    </row>
    <row r="486">
      <c r="A486" s="2" t="n"/>
      <c r="B486" s="32" t="n"/>
      <c r="C486" s="2" t="n"/>
      <c r="D486" s="2" t="n"/>
      <c r="E486" s="2" t="n"/>
      <c r="F486" s="4" t="n"/>
      <c r="G486" s="33" t="n"/>
      <c r="H486" s="33" t="n"/>
      <c r="I486" s="6" t="n"/>
      <c r="J486" s="6" t="n"/>
      <c r="K486" s="2" t="n"/>
      <c r="L486" s="2" t="n"/>
      <c r="M486" s="7">
        <f>IF(A486="","",IFERROR(VLOOKUP(L486,'Listas'!$A$2:$B$4,2,FALSE),0))</f>
        <v/>
      </c>
      <c r="N486" s="7">
        <f>IF(A486="","",IF(K486="Concluída",1,0))</f>
        <v/>
      </c>
      <c r="O486" s="8">
        <f>IF(A486="","",IF(K486="Pendente","Pendente",IF(AND(K486="Concluída",H486&gt;G486),"Sim","Não")))</f>
        <v/>
      </c>
      <c r="P486" s="4" t="n"/>
    </row>
    <row r="487">
      <c r="A487" s="2" t="n"/>
      <c r="B487" s="32" t="n"/>
      <c r="C487" s="2" t="n"/>
      <c r="D487" s="2" t="n"/>
      <c r="E487" s="2" t="n"/>
      <c r="F487" s="4" t="n"/>
      <c r="G487" s="33" t="n"/>
      <c r="H487" s="33" t="n"/>
      <c r="I487" s="6" t="n"/>
      <c r="J487" s="6" t="n"/>
      <c r="K487" s="2" t="n"/>
      <c r="L487" s="2" t="n"/>
      <c r="M487" s="9">
        <f>IF(A487="","",IFERROR(VLOOKUP(L487,'Listas'!$A$2:$B$4,2,FALSE),0))</f>
        <v/>
      </c>
      <c r="N487" s="9">
        <f>IF(A487="","",IF(K487="Concluída",1,0))</f>
        <v/>
      </c>
      <c r="O487" s="10">
        <f>IF(A487="","",IF(K487="Pendente","Pendente",IF(AND(K487="Concluída",H487&gt;G487),"Sim","Não")))</f>
        <v/>
      </c>
      <c r="P487" s="4" t="n"/>
    </row>
    <row r="488">
      <c r="A488" s="2" t="n"/>
      <c r="B488" s="32" t="n"/>
      <c r="C488" s="2" t="n"/>
      <c r="D488" s="2" t="n"/>
      <c r="E488" s="2" t="n"/>
      <c r="F488" s="4" t="n"/>
      <c r="G488" s="33" t="n"/>
      <c r="H488" s="33" t="n"/>
      <c r="I488" s="6" t="n"/>
      <c r="J488" s="6" t="n"/>
      <c r="K488" s="2" t="n"/>
      <c r="L488" s="2" t="n"/>
      <c r="M488" s="7">
        <f>IF(A488="","",IFERROR(VLOOKUP(L488,'Listas'!$A$2:$B$4,2,FALSE),0))</f>
        <v/>
      </c>
      <c r="N488" s="7">
        <f>IF(A488="","",IF(K488="Concluída",1,0))</f>
        <v/>
      </c>
      <c r="O488" s="8">
        <f>IF(A488="","",IF(K488="Pendente","Pendente",IF(AND(K488="Concluída",H488&gt;G488),"Sim","Não")))</f>
        <v/>
      </c>
      <c r="P488" s="4" t="n"/>
    </row>
    <row r="489">
      <c r="A489" s="2" t="n"/>
      <c r="B489" s="32" t="n"/>
      <c r="C489" s="2" t="n"/>
      <c r="D489" s="2" t="n"/>
      <c r="E489" s="2" t="n"/>
      <c r="F489" s="4" t="n"/>
      <c r="G489" s="33" t="n"/>
      <c r="H489" s="33" t="n"/>
      <c r="I489" s="6" t="n"/>
      <c r="J489" s="6" t="n"/>
      <c r="K489" s="2" t="n"/>
      <c r="L489" s="2" t="n"/>
      <c r="M489" s="9">
        <f>IF(A489="","",IFERROR(VLOOKUP(L489,'Listas'!$A$2:$B$4,2,FALSE),0))</f>
        <v/>
      </c>
      <c r="N489" s="9">
        <f>IF(A489="","",IF(K489="Concluída",1,0))</f>
        <v/>
      </c>
      <c r="O489" s="10">
        <f>IF(A489="","",IF(K489="Pendente","Pendente",IF(AND(K489="Concluída",H489&gt;G489),"Sim","Não")))</f>
        <v/>
      </c>
      <c r="P489" s="4" t="n"/>
    </row>
    <row r="490">
      <c r="A490" s="2" t="n"/>
      <c r="B490" s="32" t="n"/>
      <c r="C490" s="2" t="n"/>
      <c r="D490" s="2" t="n"/>
      <c r="E490" s="2" t="n"/>
      <c r="F490" s="4" t="n"/>
      <c r="G490" s="33" t="n"/>
      <c r="H490" s="33" t="n"/>
      <c r="I490" s="6" t="n"/>
      <c r="J490" s="6" t="n"/>
      <c r="K490" s="2" t="n"/>
      <c r="L490" s="2" t="n"/>
      <c r="M490" s="7">
        <f>IF(A490="","",IFERROR(VLOOKUP(L490,'Listas'!$A$2:$B$4,2,FALSE),0))</f>
        <v/>
      </c>
      <c r="N490" s="7">
        <f>IF(A490="","",IF(K490="Concluída",1,0))</f>
        <v/>
      </c>
      <c r="O490" s="8">
        <f>IF(A490="","",IF(K490="Pendente","Pendente",IF(AND(K490="Concluída",H490&gt;G490),"Sim","Não")))</f>
        <v/>
      </c>
      <c r="P490" s="4" t="n"/>
    </row>
    <row r="491">
      <c r="A491" s="2" t="n"/>
      <c r="B491" s="32" t="n"/>
      <c r="C491" s="2" t="n"/>
      <c r="D491" s="2" t="n"/>
      <c r="E491" s="2" t="n"/>
      <c r="F491" s="4" t="n"/>
      <c r="G491" s="33" t="n"/>
      <c r="H491" s="33" t="n"/>
      <c r="I491" s="6" t="n"/>
      <c r="J491" s="6" t="n"/>
      <c r="K491" s="2" t="n"/>
      <c r="L491" s="2" t="n"/>
      <c r="M491" s="9">
        <f>IF(A491="","",IFERROR(VLOOKUP(L491,'Listas'!$A$2:$B$4,2,FALSE),0))</f>
        <v/>
      </c>
      <c r="N491" s="9">
        <f>IF(A491="","",IF(K491="Concluída",1,0))</f>
        <v/>
      </c>
      <c r="O491" s="10">
        <f>IF(A491="","",IF(K491="Pendente","Pendente",IF(AND(K491="Concluída",H491&gt;G491),"Sim","Não")))</f>
        <v/>
      </c>
      <c r="P491" s="4" t="n"/>
    </row>
    <row r="492">
      <c r="A492" s="2" t="n"/>
      <c r="B492" s="32" t="n"/>
      <c r="C492" s="2" t="n"/>
      <c r="D492" s="2" t="n"/>
      <c r="E492" s="2" t="n"/>
      <c r="F492" s="4" t="n"/>
      <c r="G492" s="33" t="n"/>
      <c r="H492" s="33" t="n"/>
      <c r="I492" s="6" t="n"/>
      <c r="J492" s="6" t="n"/>
      <c r="K492" s="2" t="n"/>
      <c r="L492" s="2" t="n"/>
      <c r="M492" s="7">
        <f>IF(A492="","",IFERROR(VLOOKUP(L492,'Listas'!$A$2:$B$4,2,FALSE),0))</f>
        <v/>
      </c>
      <c r="N492" s="7">
        <f>IF(A492="","",IF(K492="Concluída",1,0))</f>
        <v/>
      </c>
      <c r="O492" s="8">
        <f>IF(A492="","",IF(K492="Pendente","Pendente",IF(AND(K492="Concluída",H492&gt;G492),"Sim","Não")))</f>
        <v/>
      </c>
      <c r="P492" s="4" t="n"/>
    </row>
    <row r="493">
      <c r="A493" s="2" t="n"/>
      <c r="B493" s="32" t="n"/>
      <c r="C493" s="2" t="n"/>
      <c r="D493" s="2" t="n"/>
      <c r="E493" s="2" t="n"/>
      <c r="F493" s="4" t="n"/>
      <c r="G493" s="33" t="n"/>
      <c r="H493" s="33" t="n"/>
      <c r="I493" s="6" t="n"/>
      <c r="J493" s="6" t="n"/>
      <c r="K493" s="2" t="n"/>
      <c r="L493" s="2" t="n"/>
      <c r="M493" s="9">
        <f>IF(A493="","",IFERROR(VLOOKUP(L493,'Listas'!$A$2:$B$4,2,FALSE),0))</f>
        <v/>
      </c>
      <c r="N493" s="9">
        <f>IF(A493="","",IF(K493="Concluída",1,0))</f>
        <v/>
      </c>
      <c r="O493" s="10">
        <f>IF(A493="","",IF(K493="Pendente","Pendente",IF(AND(K493="Concluída",H493&gt;G493),"Sim","Não")))</f>
        <v/>
      </c>
      <c r="P493" s="4" t="n"/>
    </row>
    <row r="494">
      <c r="A494" s="2" t="n"/>
      <c r="B494" s="32" t="n"/>
      <c r="C494" s="2" t="n"/>
      <c r="D494" s="2" t="n"/>
      <c r="E494" s="2" t="n"/>
      <c r="F494" s="4" t="n"/>
      <c r="G494" s="33" t="n"/>
      <c r="H494" s="33" t="n"/>
      <c r="I494" s="6" t="n"/>
      <c r="J494" s="6" t="n"/>
      <c r="K494" s="2" t="n"/>
      <c r="L494" s="2" t="n"/>
      <c r="M494" s="7">
        <f>IF(A494="","",IFERROR(VLOOKUP(L494,'Listas'!$A$2:$B$4,2,FALSE),0))</f>
        <v/>
      </c>
      <c r="N494" s="7">
        <f>IF(A494="","",IF(K494="Concluída",1,0))</f>
        <v/>
      </c>
      <c r="O494" s="8">
        <f>IF(A494="","",IF(K494="Pendente","Pendente",IF(AND(K494="Concluída",H494&gt;G494),"Sim","Não")))</f>
        <v/>
      </c>
      <c r="P494" s="4" t="n"/>
    </row>
    <row r="495">
      <c r="A495" s="2" t="n"/>
      <c r="B495" s="32" t="n"/>
      <c r="C495" s="2" t="n"/>
      <c r="D495" s="2" t="n"/>
      <c r="E495" s="2" t="n"/>
      <c r="F495" s="4" t="n"/>
      <c r="G495" s="33" t="n"/>
      <c r="H495" s="33" t="n"/>
      <c r="I495" s="6" t="n"/>
      <c r="J495" s="6" t="n"/>
      <c r="K495" s="2" t="n"/>
      <c r="L495" s="2" t="n"/>
      <c r="M495" s="9">
        <f>IF(A495="","",IFERROR(VLOOKUP(L495,'Listas'!$A$2:$B$4,2,FALSE),0))</f>
        <v/>
      </c>
      <c r="N495" s="9">
        <f>IF(A495="","",IF(K495="Concluída",1,0))</f>
        <v/>
      </c>
      <c r="O495" s="10">
        <f>IF(A495="","",IF(K495="Pendente","Pendente",IF(AND(K495="Concluída",H495&gt;G495),"Sim","Não")))</f>
        <v/>
      </c>
      <c r="P495" s="4" t="n"/>
    </row>
    <row r="496">
      <c r="A496" s="2" t="n"/>
      <c r="B496" s="32" t="n"/>
      <c r="C496" s="2" t="n"/>
      <c r="D496" s="2" t="n"/>
      <c r="E496" s="2" t="n"/>
      <c r="F496" s="4" t="n"/>
      <c r="G496" s="33" t="n"/>
      <c r="H496" s="33" t="n"/>
      <c r="I496" s="6" t="n"/>
      <c r="J496" s="6" t="n"/>
      <c r="K496" s="2" t="n"/>
      <c r="L496" s="2" t="n"/>
      <c r="M496" s="7">
        <f>IF(A496="","",IFERROR(VLOOKUP(L496,'Listas'!$A$2:$B$4,2,FALSE),0))</f>
        <v/>
      </c>
      <c r="N496" s="7">
        <f>IF(A496="","",IF(K496="Concluída",1,0))</f>
        <v/>
      </c>
      <c r="O496" s="8">
        <f>IF(A496="","",IF(K496="Pendente","Pendente",IF(AND(K496="Concluída",H496&gt;G496),"Sim","Não")))</f>
        <v/>
      </c>
      <c r="P496" s="4" t="n"/>
    </row>
    <row r="497">
      <c r="A497" s="2" t="n"/>
      <c r="B497" s="32" t="n"/>
      <c r="C497" s="2" t="n"/>
      <c r="D497" s="2" t="n"/>
      <c r="E497" s="2" t="n"/>
      <c r="F497" s="4" t="n"/>
      <c r="G497" s="33" t="n"/>
      <c r="H497" s="33" t="n"/>
      <c r="I497" s="6" t="n"/>
      <c r="J497" s="6" t="n"/>
      <c r="K497" s="2" t="n"/>
      <c r="L497" s="2" t="n"/>
      <c r="M497" s="9">
        <f>IF(A497="","",IFERROR(VLOOKUP(L497,'Listas'!$A$2:$B$4,2,FALSE),0))</f>
        <v/>
      </c>
      <c r="N497" s="9">
        <f>IF(A497="","",IF(K497="Concluída",1,0))</f>
        <v/>
      </c>
      <c r="O497" s="10">
        <f>IF(A497="","",IF(K497="Pendente","Pendente",IF(AND(K497="Concluída",H497&gt;G497),"Sim","Não")))</f>
        <v/>
      </c>
      <c r="P497" s="4" t="n"/>
    </row>
    <row r="498">
      <c r="A498" s="2" t="n"/>
      <c r="B498" s="32" t="n"/>
      <c r="C498" s="2" t="n"/>
      <c r="D498" s="2" t="n"/>
      <c r="E498" s="2" t="n"/>
      <c r="F498" s="4" t="n"/>
      <c r="G498" s="33" t="n"/>
      <c r="H498" s="33" t="n"/>
      <c r="I498" s="6" t="n"/>
      <c r="J498" s="6" t="n"/>
      <c r="K498" s="2" t="n"/>
      <c r="L498" s="2" t="n"/>
      <c r="M498" s="7">
        <f>IF(A498="","",IFERROR(VLOOKUP(L498,'Listas'!$A$2:$B$4,2,FALSE),0))</f>
        <v/>
      </c>
      <c r="N498" s="7">
        <f>IF(A498="","",IF(K498="Concluída",1,0))</f>
        <v/>
      </c>
      <c r="O498" s="8">
        <f>IF(A498="","",IF(K498="Pendente","Pendente",IF(AND(K498="Concluída",H498&gt;G498),"Sim","Não")))</f>
        <v/>
      </c>
      <c r="P498" s="4" t="n"/>
    </row>
    <row r="499">
      <c r="A499" s="2" t="n"/>
      <c r="B499" s="32" t="n"/>
      <c r="C499" s="2" t="n"/>
      <c r="D499" s="2" t="n"/>
      <c r="E499" s="2" t="n"/>
      <c r="F499" s="4" t="n"/>
      <c r="G499" s="33" t="n"/>
      <c r="H499" s="33" t="n"/>
      <c r="I499" s="6" t="n"/>
      <c r="J499" s="6" t="n"/>
      <c r="K499" s="2" t="n"/>
      <c r="L499" s="2" t="n"/>
      <c r="M499" s="9">
        <f>IF(A499="","",IFERROR(VLOOKUP(L499,'Listas'!$A$2:$B$4,2,FALSE),0))</f>
        <v/>
      </c>
      <c r="N499" s="9">
        <f>IF(A499="","",IF(K499="Concluída",1,0))</f>
        <v/>
      </c>
      <c r="O499" s="10">
        <f>IF(A499="","",IF(K499="Pendente","Pendente",IF(AND(K499="Concluída",H499&gt;G499),"Sim","Não")))</f>
        <v/>
      </c>
      <c r="P499" s="4" t="n"/>
    </row>
    <row r="500">
      <c r="A500" s="2" t="n"/>
      <c r="B500" s="32" t="n"/>
      <c r="C500" s="2" t="n"/>
      <c r="D500" s="2" t="n"/>
      <c r="E500" s="2" t="n"/>
      <c r="F500" s="4" t="n"/>
      <c r="G500" s="33" t="n"/>
      <c r="H500" s="33" t="n"/>
      <c r="I500" s="6" t="n"/>
      <c r="J500" s="6" t="n"/>
      <c r="K500" s="2" t="n"/>
      <c r="L500" s="2" t="n"/>
      <c r="M500" s="7">
        <f>IF(A500="","",IFERROR(VLOOKUP(L500,'Listas'!$A$2:$B$4,2,FALSE),0))</f>
        <v/>
      </c>
      <c r="N500" s="7">
        <f>IF(A500="","",IF(K500="Concluída",1,0))</f>
        <v/>
      </c>
      <c r="O500" s="8">
        <f>IF(A500="","",IF(K500="Pendente","Pendente",IF(AND(K500="Concluída",H500&gt;G500),"Sim","Não")))</f>
        <v/>
      </c>
      <c r="P500" s="4" t="n"/>
    </row>
    <row r="501">
      <c r="A501" s="2" t="n"/>
      <c r="B501" s="32" t="n"/>
      <c r="C501" s="2" t="n"/>
      <c r="D501" s="2" t="n"/>
      <c r="E501" s="2" t="n"/>
      <c r="F501" s="4" t="n"/>
      <c r="G501" s="33" t="n"/>
      <c r="H501" s="33" t="n"/>
      <c r="I501" s="6" t="n"/>
      <c r="J501" s="6" t="n"/>
      <c r="K501" s="2" t="n"/>
      <c r="L501" s="2" t="n"/>
      <c r="M501" s="9">
        <f>IF(A501="","",IFERROR(VLOOKUP(L501,'Listas'!$A$2:$B$4,2,FALSE),0))</f>
        <v/>
      </c>
      <c r="N501" s="9">
        <f>IF(A501="","",IF(K501="Concluída",1,0))</f>
        <v/>
      </c>
      <c r="O501" s="10">
        <f>IF(A501="","",IF(K501="Pendente","Pendente",IF(AND(K501="Concluída",H501&gt;G501),"Sim","Não")))</f>
        <v/>
      </c>
      <c r="P501" s="4" t="n"/>
    </row>
    <row r="502">
      <c r="A502" s="2" t="n"/>
      <c r="B502" s="32" t="n"/>
      <c r="C502" s="2" t="n"/>
      <c r="D502" s="2" t="n"/>
      <c r="E502" s="2" t="n"/>
      <c r="F502" s="4" t="n"/>
      <c r="G502" s="33" t="n"/>
      <c r="H502" s="33" t="n"/>
      <c r="I502" s="6" t="n"/>
      <c r="J502" s="6" t="n"/>
      <c r="K502" s="2" t="n"/>
      <c r="L502" s="2" t="n"/>
      <c r="M502" s="7">
        <f>IF(A502="","",IFERROR(VLOOKUP(L502,'Listas'!$A$2:$B$4,2,FALSE),0))</f>
        <v/>
      </c>
      <c r="N502" s="7">
        <f>IF(A502="","",IF(K502="Concluída",1,0))</f>
        <v/>
      </c>
      <c r="O502" s="8">
        <f>IF(A502="","",IF(K502="Pendente","Pendente",IF(AND(K502="Concluída",H502&gt;G502),"Sim","Não")))</f>
        <v/>
      </c>
      <c r="P502" s="4" t="n"/>
    </row>
    <row r="503">
      <c r="A503" s="2" t="n"/>
      <c r="B503" s="32" t="n"/>
      <c r="C503" s="2" t="n"/>
      <c r="D503" s="2" t="n"/>
      <c r="E503" s="2" t="n"/>
      <c r="F503" s="4" t="n"/>
      <c r="G503" s="33" t="n"/>
      <c r="H503" s="33" t="n"/>
      <c r="I503" s="6" t="n"/>
      <c r="J503" s="6" t="n"/>
      <c r="K503" s="2" t="n"/>
      <c r="L503" s="2" t="n"/>
      <c r="M503" s="9">
        <f>IF(A503="","",IFERROR(VLOOKUP(L503,'Listas'!$A$2:$B$4,2,FALSE),0))</f>
        <v/>
      </c>
      <c r="N503" s="9">
        <f>IF(A503="","",IF(K503="Concluída",1,0))</f>
        <v/>
      </c>
      <c r="O503" s="10">
        <f>IF(A503="","",IF(K503="Pendente","Pendente",IF(AND(K503="Concluída",H503&gt;G503),"Sim","Não")))</f>
        <v/>
      </c>
      <c r="P503" s="4" t="n"/>
    </row>
    <row r="504">
      <c r="A504" s="2" t="n"/>
      <c r="B504" s="32" t="n"/>
      <c r="C504" s="2" t="n"/>
      <c r="D504" s="2" t="n"/>
      <c r="E504" s="2" t="n"/>
      <c r="F504" s="4" t="n"/>
      <c r="G504" s="33" t="n"/>
      <c r="H504" s="33" t="n"/>
      <c r="I504" s="6" t="n"/>
      <c r="J504" s="6" t="n"/>
      <c r="K504" s="2" t="n"/>
      <c r="L504" s="2" t="n"/>
      <c r="M504" s="7">
        <f>IF(A504="","",IFERROR(VLOOKUP(L504,'Listas'!$A$2:$B$4,2,FALSE),0))</f>
        <v/>
      </c>
      <c r="N504" s="7">
        <f>IF(A504="","",IF(K504="Concluída",1,0))</f>
        <v/>
      </c>
      <c r="O504" s="8">
        <f>IF(A504="","",IF(K504="Pendente","Pendente",IF(AND(K504="Concluída",H504&gt;G504),"Sim","Não")))</f>
        <v/>
      </c>
      <c r="P504" s="4" t="n"/>
    </row>
    <row r="505">
      <c r="A505" s="2" t="n"/>
      <c r="B505" s="32" t="n"/>
      <c r="C505" s="2" t="n"/>
      <c r="D505" s="2" t="n"/>
      <c r="E505" s="2" t="n"/>
      <c r="F505" s="4" t="n"/>
      <c r="G505" s="33" t="n"/>
      <c r="H505" s="33" t="n"/>
      <c r="I505" s="6" t="n"/>
      <c r="J505" s="6" t="n"/>
      <c r="K505" s="2" t="n"/>
      <c r="L505" s="2" t="n"/>
      <c r="M505" s="9">
        <f>IF(A505="","",IFERROR(VLOOKUP(L505,'Listas'!$A$2:$B$4,2,FALSE),0))</f>
        <v/>
      </c>
      <c r="N505" s="9">
        <f>IF(A505="","",IF(K505="Concluída",1,0))</f>
        <v/>
      </c>
      <c r="O505" s="10">
        <f>IF(A505="","",IF(K505="Pendente","Pendente",IF(AND(K505="Concluída",H505&gt;G505),"Sim","Não")))</f>
        <v/>
      </c>
      <c r="P505" s="4" t="n"/>
    </row>
    <row r="506">
      <c r="A506" s="2" t="n"/>
      <c r="B506" s="32" t="n"/>
      <c r="C506" s="2" t="n"/>
      <c r="D506" s="2" t="n"/>
      <c r="E506" s="2" t="n"/>
      <c r="F506" s="4" t="n"/>
      <c r="G506" s="33" t="n"/>
      <c r="H506" s="33" t="n"/>
      <c r="I506" s="6" t="n"/>
      <c r="J506" s="6" t="n"/>
      <c r="K506" s="2" t="n"/>
      <c r="L506" s="2" t="n"/>
      <c r="M506" s="7">
        <f>IF(A506="","",IFERROR(VLOOKUP(L506,'Listas'!$A$2:$B$4,2,FALSE),0))</f>
        <v/>
      </c>
      <c r="N506" s="7">
        <f>IF(A506="","",IF(K506="Concluída",1,0))</f>
        <v/>
      </c>
      <c r="O506" s="8">
        <f>IF(A506="","",IF(K506="Pendente","Pendente",IF(AND(K506="Concluída",H506&gt;G506),"Sim","Não")))</f>
        <v/>
      </c>
      <c r="P506" s="4" t="n"/>
    </row>
    <row r="507">
      <c r="A507" s="2" t="n"/>
      <c r="B507" s="32" t="n"/>
      <c r="C507" s="2" t="n"/>
      <c r="D507" s="2" t="n"/>
      <c r="E507" s="2" t="n"/>
      <c r="F507" s="4" t="n"/>
      <c r="G507" s="33" t="n"/>
      <c r="H507" s="33" t="n"/>
      <c r="I507" s="6" t="n"/>
      <c r="J507" s="6" t="n"/>
      <c r="K507" s="2" t="n"/>
      <c r="L507" s="2" t="n"/>
      <c r="M507" s="9">
        <f>IF(A507="","",IFERROR(VLOOKUP(L507,'Listas'!$A$2:$B$4,2,FALSE),0))</f>
        <v/>
      </c>
      <c r="N507" s="9">
        <f>IF(A507="","",IF(K507="Concluída",1,0))</f>
        <v/>
      </c>
      <c r="O507" s="10">
        <f>IF(A507="","",IF(K507="Pendente","Pendente",IF(AND(K507="Concluída",H507&gt;G507),"Sim","Não")))</f>
        <v/>
      </c>
      <c r="P507" s="4" t="n"/>
    </row>
    <row r="508">
      <c r="A508" s="2" t="n"/>
      <c r="B508" s="32" t="n"/>
      <c r="C508" s="2" t="n"/>
      <c r="D508" s="2" t="n"/>
      <c r="E508" s="2" t="n"/>
      <c r="F508" s="4" t="n"/>
      <c r="G508" s="33" t="n"/>
      <c r="H508" s="33" t="n"/>
      <c r="I508" s="6" t="n"/>
      <c r="J508" s="6" t="n"/>
      <c r="K508" s="2" t="n"/>
      <c r="L508" s="2" t="n"/>
      <c r="M508" s="7">
        <f>IF(A508="","",IFERROR(VLOOKUP(L508,'Listas'!$A$2:$B$4,2,FALSE),0))</f>
        <v/>
      </c>
      <c r="N508" s="7">
        <f>IF(A508="","",IF(K508="Concluída",1,0))</f>
        <v/>
      </c>
      <c r="O508" s="8">
        <f>IF(A508="","",IF(K508="Pendente","Pendente",IF(AND(K508="Concluída",H508&gt;G508),"Sim","Não")))</f>
        <v/>
      </c>
      <c r="P508" s="4" t="n"/>
    </row>
    <row r="509">
      <c r="A509" s="2" t="n"/>
      <c r="B509" s="32" t="n"/>
      <c r="C509" s="2" t="n"/>
      <c r="D509" s="2" t="n"/>
      <c r="E509" s="2" t="n"/>
      <c r="F509" s="4" t="n"/>
      <c r="G509" s="33" t="n"/>
      <c r="H509" s="33" t="n"/>
      <c r="I509" s="6" t="n"/>
      <c r="J509" s="6" t="n"/>
      <c r="K509" s="2" t="n"/>
      <c r="L509" s="2" t="n"/>
      <c r="M509" s="9">
        <f>IF(A509="","",IFERROR(VLOOKUP(L509,'Listas'!$A$2:$B$4,2,FALSE),0))</f>
        <v/>
      </c>
      <c r="N509" s="9">
        <f>IF(A509="","",IF(K509="Concluída",1,0))</f>
        <v/>
      </c>
      <c r="O509" s="10">
        <f>IF(A509="","",IF(K509="Pendente","Pendente",IF(AND(K509="Concluída",H509&gt;G509),"Sim","Não")))</f>
        <v/>
      </c>
      <c r="P509" s="4" t="n"/>
    </row>
    <row r="510">
      <c r="A510" s="2" t="n"/>
      <c r="B510" s="32" t="n"/>
      <c r="C510" s="2" t="n"/>
      <c r="D510" s="2" t="n"/>
      <c r="E510" s="2" t="n"/>
      <c r="F510" s="4" t="n"/>
      <c r="G510" s="33" t="n"/>
      <c r="H510" s="33" t="n"/>
      <c r="I510" s="6" t="n"/>
      <c r="J510" s="6" t="n"/>
      <c r="K510" s="2" t="n"/>
      <c r="L510" s="2" t="n"/>
      <c r="M510" s="7">
        <f>IF(A510="","",IFERROR(VLOOKUP(L510,'Listas'!$A$2:$B$4,2,FALSE),0))</f>
        <v/>
      </c>
      <c r="N510" s="7">
        <f>IF(A510="","",IF(K510="Concluída",1,0))</f>
        <v/>
      </c>
      <c r="O510" s="8">
        <f>IF(A510="","",IF(K510="Pendente","Pendente",IF(AND(K510="Concluída",H510&gt;G510),"Sim","Não")))</f>
        <v/>
      </c>
      <c r="P510" s="4" t="n"/>
    </row>
    <row r="511">
      <c r="A511" s="2" t="n"/>
      <c r="B511" s="32" t="n"/>
      <c r="C511" s="2" t="n"/>
      <c r="D511" s="2" t="n"/>
      <c r="E511" s="2" t="n"/>
      <c r="F511" s="4" t="n"/>
      <c r="G511" s="33" t="n"/>
      <c r="H511" s="33" t="n"/>
      <c r="I511" s="6" t="n"/>
      <c r="J511" s="6" t="n"/>
      <c r="K511" s="2" t="n"/>
      <c r="L511" s="2" t="n"/>
      <c r="M511" s="9">
        <f>IF(A511="","",IFERROR(VLOOKUP(L511,'Listas'!$A$2:$B$4,2,FALSE),0))</f>
        <v/>
      </c>
      <c r="N511" s="9">
        <f>IF(A511="","",IF(K511="Concluída",1,0))</f>
        <v/>
      </c>
      <c r="O511" s="10">
        <f>IF(A511="","",IF(K511="Pendente","Pendente",IF(AND(K511="Concluída",H511&gt;G511),"Sim","Não")))</f>
        <v/>
      </c>
      <c r="P511" s="4" t="n"/>
    </row>
    <row r="512">
      <c r="A512" s="2" t="n"/>
      <c r="B512" s="32" t="n"/>
      <c r="C512" s="2" t="n"/>
      <c r="D512" s="2" t="n"/>
      <c r="E512" s="2" t="n"/>
      <c r="F512" s="4" t="n"/>
      <c r="G512" s="33" t="n"/>
      <c r="H512" s="33" t="n"/>
      <c r="I512" s="6" t="n"/>
      <c r="J512" s="6" t="n"/>
      <c r="K512" s="2" t="n"/>
      <c r="L512" s="2" t="n"/>
      <c r="M512" s="7">
        <f>IF(A512="","",IFERROR(VLOOKUP(L512,'Listas'!$A$2:$B$4,2,FALSE),0))</f>
        <v/>
      </c>
      <c r="N512" s="7">
        <f>IF(A512="","",IF(K512="Concluída",1,0))</f>
        <v/>
      </c>
      <c r="O512" s="8">
        <f>IF(A512="","",IF(K512="Pendente","Pendente",IF(AND(K512="Concluída",H512&gt;G512),"Sim","Não")))</f>
        <v/>
      </c>
      <c r="P512" s="4" t="n"/>
    </row>
    <row r="513">
      <c r="A513" s="2" t="n"/>
      <c r="B513" s="32" t="n"/>
      <c r="C513" s="2" t="n"/>
      <c r="D513" s="2" t="n"/>
      <c r="E513" s="2" t="n"/>
      <c r="F513" s="4" t="n"/>
      <c r="G513" s="33" t="n"/>
      <c r="H513" s="33" t="n"/>
      <c r="I513" s="6" t="n"/>
      <c r="J513" s="6" t="n"/>
      <c r="K513" s="2" t="n"/>
      <c r="L513" s="2" t="n"/>
      <c r="M513" s="9">
        <f>IF(A513="","",IFERROR(VLOOKUP(L513,'Listas'!$A$2:$B$4,2,FALSE),0))</f>
        <v/>
      </c>
      <c r="N513" s="9">
        <f>IF(A513="","",IF(K513="Concluída",1,0))</f>
        <v/>
      </c>
      <c r="O513" s="10">
        <f>IF(A513="","",IF(K513="Pendente","Pendente",IF(AND(K513="Concluída",H513&gt;G513),"Sim","Não")))</f>
        <v/>
      </c>
      <c r="P513" s="4" t="n"/>
    </row>
    <row r="514">
      <c r="A514" s="2" t="n"/>
      <c r="B514" s="32" t="n"/>
      <c r="C514" s="2" t="n"/>
      <c r="D514" s="2" t="n"/>
      <c r="E514" s="2" t="n"/>
      <c r="F514" s="4" t="n"/>
      <c r="G514" s="33" t="n"/>
      <c r="H514" s="33" t="n"/>
      <c r="I514" s="6" t="n"/>
      <c r="J514" s="6" t="n"/>
      <c r="K514" s="2" t="n"/>
      <c r="L514" s="2" t="n"/>
      <c r="M514" s="7">
        <f>IF(A514="","",IFERROR(VLOOKUP(L514,'Listas'!$A$2:$B$4,2,FALSE),0))</f>
        <v/>
      </c>
      <c r="N514" s="7">
        <f>IF(A514="","",IF(K514="Concluída",1,0))</f>
        <v/>
      </c>
      <c r="O514" s="8">
        <f>IF(A514="","",IF(K514="Pendente","Pendente",IF(AND(K514="Concluída",H514&gt;G514),"Sim","Não")))</f>
        <v/>
      </c>
      <c r="P514" s="4" t="n"/>
    </row>
    <row r="515">
      <c r="A515" s="2" t="n"/>
      <c r="B515" s="32" t="n"/>
      <c r="C515" s="2" t="n"/>
      <c r="D515" s="2" t="n"/>
      <c r="E515" s="2" t="n"/>
      <c r="F515" s="4" t="n"/>
      <c r="G515" s="33" t="n"/>
      <c r="H515" s="33" t="n"/>
      <c r="I515" s="6" t="n"/>
      <c r="J515" s="6" t="n"/>
      <c r="K515" s="2" t="n"/>
      <c r="L515" s="2" t="n"/>
      <c r="M515" s="9">
        <f>IF(A515="","",IFERROR(VLOOKUP(L515,'Listas'!$A$2:$B$4,2,FALSE),0))</f>
        <v/>
      </c>
      <c r="N515" s="9">
        <f>IF(A515="","",IF(K515="Concluída",1,0))</f>
        <v/>
      </c>
      <c r="O515" s="10">
        <f>IF(A515="","",IF(K515="Pendente","Pendente",IF(AND(K515="Concluída",H515&gt;G515),"Sim","Não")))</f>
        <v/>
      </c>
      <c r="P515" s="4" t="n"/>
    </row>
    <row r="516">
      <c r="A516" s="2" t="n"/>
      <c r="B516" s="32" t="n"/>
      <c r="C516" s="2" t="n"/>
      <c r="D516" s="2" t="n"/>
      <c r="E516" s="2" t="n"/>
      <c r="F516" s="4" t="n"/>
      <c r="G516" s="33" t="n"/>
      <c r="H516" s="33" t="n"/>
      <c r="I516" s="6" t="n"/>
      <c r="J516" s="6" t="n"/>
      <c r="K516" s="2" t="n"/>
      <c r="L516" s="2" t="n"/>
      <c r="M516" s="7">
        <f>IF(A516="","",IFERROR(VLOOKUP(L516,'Listas'!$A$2:$B$4,2,FALSE),0))</f>
        <v/>
      </c>
      <c r="N516" s="7">
        <f>IF(A516="","",IF(K516="Concluída",1,0))</f>
        <v/>
      </c>
      <c r="O516" s="8">
        <f>IF(A516="","",IF(K516="Pendente","Pendente",IF(AND(K516="Concluída",H516&gt;G516),"Sim","Não")))</f>
        <v/>
      </c>
      <c r="P516" s="4" t="n"/>
    </row>
    <row r="517">
      <c r="A517" s="2" t="n"/>
      <c r="B517" s="32" t="n"/>
      <c r="C517" s="2" t="n"/>
      <c r="D517" s="2" t="n"/>
      <c r="E517" s="2" t="n"/>
      <c r="F517" s="4" t="n"/>
      <c r="G517" s="33" t="n"/>
      <c r="H517" s="33" t="n"/>
      <c r="I517" s="6" t="n"/>
      <c r="J517" s="6" t="n"/>
      <c r="K517" s="2" t="n"/>
      <c r="L517" s="2" t="n"/>
      <c r="M517" s="9">
        <f>IF(A517="","",IFERROR(VLOOKUP(L517,'Listas'!$A$2:$B$4,2,FALSE),0))</f>
        <v/>
      </c>
      <c r="N517" s="9">
        <f>IF(A517="","",IF(K517="Concluída",1,0))</f>
        <v/>
      </c>
      <c r="O517" s="10">
        <f>IF(A517="","",IF(K517="Pendente","Pendente",IF(AND(K517="Concluída",H517&gt;G517),"Sim","Não")))</f>
        <v/>
      </c>
      <c r="P517" s="4" t="n"/>
    </row>
    <row r="518">
      <c r="A518" s="2" t="n"/>
      <c r="B518" s="32" t="n"/>
      <c r="C518" s="2" t="n"/>
      <c r="D518" s="2" t="n"/>
      <c r="E518" s="2" t="n"/>
      <c r="F518" s="4" t="n"/>
      <c r="G518" s="33" t="n"/>
      <c r="H518" s="33" t="n"/>
      <c r="I518" s="6" t="n"/>
      <c r="J518" s="6" t="n"/>
      <c r="K518" s="2" t="n"/>
      <c r="L518" s="2" t="n"/>
      <c r="M518" s="7">
        <f>IF(A518="","",IFERROR(VLOOKUP(L518,'Listas'!$A$2:$B$4,2,FALSE),0))</f>
        <v/>
      </c>
      <c r="N518" s="7">
        <f>IF(A518="","",IF(K518="Concluída",1,0))</f>
        <v/>
      </c>
      <c r="O518" s="8">
        <f>IF(A518="","",IF(K518="Pendente","Pendente",IF(AND(K518="Concluída",H518&gt;G518),"Sim","Não")))</f>
        <v/>
      </c>
      <c r="P518" s="4" t="n"/>
    </row>
    <row r="519">
      <c r="A519" s="2" t="n"/>
      <c r="B519" s="32" t="n"/>
      <c r="C519" s="2" t="n"/>
      <c r="D519" s="2" t="n"/>
      <c r="E519" s="2" t="n"/>
      <c r="F519" s="4" t="n"/>
      <c r="G519" s="33" t="n"/>
      <c r="H519" s="33" t="n"/>
      <c r="I519" s="6" t="n"/>
      <c r="J519" s="6" t="n"/>
      <c r="K519" s="2" t="n"/>
      <c r="L519" s="2" t="n"/>
      <c r="M519" s="9">
        <f>IF(A519="","",IFERROR(VLOOKUP(L519,'Listas'!$A$2:$B$4,2,FALSE),0))</f>
        <v/>
      </c>
      <c r="N519" s="9">
        <f>IF(A519="","",IF(K519="Concluída",1,0))</f>
        <v/>
      </c>
      <c r="O519" s="10">
        <f>IF(A519="","",IF(K519="Pendente","Pendente",IF(AND(K519="Concluída",H519&gt;G519),"Sim","Não")))</f>
        <v/>
      </c>
      <c r="P519" s="4" t="n"/>
    </row>
    <row r="520">
      <c r="A520" s="2" t="n"/>
      <c r="B520" s="32" t="n"/>
      <c r="C520" s="2" t="n"/>
      <c r="D520" s="2" t="n"/>
      <c r="E520" s="2" t="n"/>
      <c r="F520" s="4" t="n"/>
      <c r="G520" s="33" t="n"/>
      <c r="H520" s="33" t="n"/>
      <c r="I520" s="6" t="n"/>
      <c r="J520" s="6" t="n"/>
      <c r="K520" s="2" t="n"/>
      <c r="L520" s="2" t="n"/>
      <c r="M520" s="7">
        <f>IF(A520="","",IFERROR(VLOOKUP(L520,'Listas'!$A$2:$B$4,2,FALSE),0))</f>
        <v/>
      </c>
      <c r="N520" s="7">
        <f>IF(A520="","",IF(K520="Concluída",1,0))</f>
        <v/>
      </c>
      <c r="O520" s="8">
        <f>IF(A520="","",IF(K520="Pendente","Pendente",IF(AND(K520="Concluída",H520&gt;G520),"Sim","Não")))</f>
        <v/>
      </c>
      <c r="P520" s="4" t="n"/>
    </row>
    <row r="521">
      <c r="A521" s="2" t="n"/>
      <c r="B521" s="32" t="n"/>
      <c r="C521" s="2" t="n"/>
      <c r="D521" s="2" t="n"/>
      <c r="E521" s="2" t="n"/>
      <c r="F521" s="4" t="n"/>
      <c r="G521" s="33" t="n"/>
      <c r="H521" s="33" t="n"/>
      <c r="I521" s="6" t="n"/>
      <c r="J521" s="6" t="n"/>
      <c r="K521" s="2" t="n"/>
      <c r="L521" s="2" t="n"/>
      <c r="M521" s="9">
        <f>IF(A521="","",IFERROR(VLOOKUP(L521,'Listas'!$A$2:$B$4,2,FALSE),0))</f>
        <v/>
      </c>
      <c r="N521" s="9">
        <f>IF(A521="","",IF(K521="Concluída",1,0))</f>
        <v/>
      </c>
      <c r="O521" s="10">
        <f>IF(A521="","",IF(K521="Pendente","Pendente",IF(AND(K521="Concluída",H521&gt;G521),"Sim","Não")))</f>
        <v/>
      </c>
      <c r="P521" s="4" t="n"/>
    </row>
    <row r="522">
      <c r="A522" s="2" t="n"/>
      <c r="B522" s="32" t="n"/>
      <c r="C522" s="2" t="n"/>
      <c r="D522" s="2" t="n"/>
      <c r="E522" s="2" t="n"/>
      <c r="F522" s="4" t="n"/>
      <c r="G522" s="33" t="n"/>
      <c r="H522" s="33" t="n"/>
      <c r="I522" s="6" t="n"/>
      <c r="J522" s="6" t="n"/>
      <c r="K522" s="2" t="n"/>
      <c r="L522" s="2" t="n"/>
      <c r="M522" s="7">
        <f>IF(A522="","",IFERROR(VLOOKUP(L522,'Listas'!$A$2:$B$4,2,FALSE),0))</f>
        <v/>
      </c>
      <c r="N522" s="7">
        <f>IF(A522="","",IF(K522="Concluída",1,0))</f>
        <v/>
      </c>
      <c r="O522" s="8">
        <f>IF(A522="","",IF(K522="Pendente","Pendente",IF(AND(K522="Concluída",H522&gt;G522),"Sim","Não")))</f>
        <v/>
      </c>
      <c r="P522" s="4" t="n"/>
    </row>
    <row r="523">
      <c r="A523" s="2" t="n"/>
      <c r="B523" s="32" t="n"/>
      <c r="C523" s="2" t="n"/>
      <c r="D523" s="2" t="n"/>
      <c r="E523" s="2" t="n"/>
      <c r="F523" s="4" t="n"/>
      <c r="G523" s="33" t="n"/>
      <c r="H523" s="33" t="n"/>
      <c r="I523" s="6" t="n"/>
      <c r="J523" s="6" t="n"/>
      <c r="K523" s="2" t="n"/>
      <c r="L523" s="2" t="n"/>
      <c r="M523" s="9">
        <f>IF(A523="","",IFERROR(VLOOKUP(L523,'Listas'!$A$2:$B$4,2,FALSE),0))</f>
        <v/>
      </c>
      <c r="N523" s="9">
        <f>IF(A523="","",IF(K523="Concluída",1,0))</f>
        <v/>
      </c>
      <c r="O523" s="10">
        <f>IF(A523="","",IF(K523="Pendente","Pendente",IF(AND(K523="Concluída",H523&gt;G523),"Sim","Não")))</f>
        <v/>
      </c>
      <c r="P523" s="4" t="n"/>
    </row>
    <row r="524">
      <c r="A524" s="2" t="n"/>
      <c r="B524" s="32" t="n"/>
      <c r="C524" s="2" t="n"/>
      <c r="D524" s="2" t="n"/>
      <c r="E524" s="2" t="n"/>
      <c r="F524" s="4" t="n"/>
      <c r="G524" s="33" t="n"/>
      <c r="H524" s="33" t="n"/>
      <c r="I524" s="6" t="n"/>
      <c r="J524" s="6" t="n"/>
      <c r="K524" s="2" t="n"/>
      <c r="L524" s="2" t="n"/>
      <c r="M524" s="7">
        <f>IF(A524="","",IFERROR(VLOOKUP(L524,'Listas'!$A$2:$B$4,2,FALSE),0))</f>
        <v/>
      </c>
      <c r="N524" s="7">
        <f>IF(A524="","",IF(K524="Concluída",1,0))</f>
        <v/>
      </c>
      <c r="O524" s="8">
        <f>IF(A524="","",IF(K524="Pendente","Pendente",IF(AND(K524="Concluída",H524&gt;G524),"Sim","Não")))</f>
        <v/>
      </c>
      <c r="P524" s="4" t="n"/>
    </row>
    <row r="525">
      <c r="A525" s="2" t="n"/>
      <c r="B525" s="32" t="n"/>
      <c r="C525" s="2" t="n"/>
      <c r="D525" s="2" t="n"/>
      <c r="E525" s="2" t="n"/>
      <c r="F525" s="4" t="n"/>
      <c r="G525" s="33" t="n"/>
      <c r="H525" s="33" t="n"/>
      <c r="I525" s="6" t="n"/>
      <c r="J525" s="6" t="n"/>
      <c r="K525" s="2" t="n"/>
      <c r="L525" s="2" t="n"/>
      <c r="M525" s="9">
        <f>IF(A525="","",IFERROR(VLOOKUP(L525,'Listas'!$A$2:$B$4,2,FALSE),0))</f>
        <v/>
      </c>
      <c r="N525" s="9">
        <f>IF(A525="","",IF(K525="Concluída",1,0))</f>
        <v/>
      </c>
      <c r="O525" s="10">
        <f>IF(A525="","",IF(K525="Pendente","Pendente",IF(AND(K525="Concluída",H525&gt;G525),"Sim","Não")))</f>
        <v/>
      </c>
      <c r="P525" s="4" t="n"/>
    </row>
    <row r="526">
      <c r="A526" s="2" t="n"/>
      <c r="B526" s="32" t="n"/>
      <c r="C526" s="2" t="n"/>
      <c r="D526" s="2" t="n"/>
      <c r="E526" s="2" t="n"/>
      <c r="F526" s="4" t="n"/>
      <c r="G526" s="33" t="n"/>
      <c r="H526" s="33" t="n"/>
      <c r="I526" s="6" t="n"/>
      <c r="J526" s="6" t="n"/>
      <c r="K526" s="2" t="n"/>
      <c r="L526" s="2" t="n"/>
      <c r="M526" s="7">
        <f>IF(A526="","",IFERROR(VLOOKUP(L526,'Listas'!$A$2:$B$4,2,FALSE),0))</f>
        <v/>
      </c>
      <c r="N526" s="7">
        <f>IF(A526="","",IF(K526="Concluída",1,0))</f>
        <v/>
      </c>
      <c r="O526" s="8">
        <f>IF(A526="","",IF(K526="Pendente","Pendente",IF(AND(K526="Concluída",H526&gt;G526),"Sim","Não")))</f>
        <v/>
      </c>
      <c r="P526" s="4" t="n"/>
    </row>
    <row r="527">
      <c r="A527" s="2" t="n"/>
      <c r="B527" s="32" t="n"/>
      <c r="C527" s="2" t="n"/>
      <c r="D527" s="2" t="n"/>
      <c r="E527" s="2" t="n"/>
      <c r="F527" s="4" t="n"/>
      <c r="G527" s="33" t="n"/>
      <c r="H527" s="33" t="n"/>
      <c r="I527" s="6" t="n"/>
      <c r="J527" s="6" t="n"/>
      <c r="K527" s="2" t="n"/>
      <c r="L527" s="2" t="n"/>
      <c r="M527" s="9">
        <f>IF(A527="","",IFERROR(VLOOKUP(L527,'Listas'!$A$2:$B$4,2,FALSE),0))</f>
        <v/>
      </c>
      <c r="N527" s="9">
        <f>IF(A527="","",IF(K527="Concluída",1,0))</f>
        <v/>
      </c>
      <c r="O527" s="10">
        <f>IF(A527="","",IF(K527="Pendente","Pendente",IF(AND(K527="Concluída",H527&gt;G527),"Sim","Não")))</f>
        <v/>
      </c>
      <c r="P527" s="4" t="n"/>
    </row>
    <row r="528">
      <c r="A528" s="2" t="n"/>
      <c r="B528" s="32" t="n"/>
      <c r="C528" s="2" t="n"/>
      <c r="D528" s="2" t="n"/>
      <c r="E528" s="2" t="n"/>
      <c r="F528" s="4" t="n"/>
      <c r="G528" s="33" t="n"/>
      <c r="H528" s="33" t="n"/>
      <c r="I528" s="6" t="n"/>
      <c r="J528" s="6" t="n"/>
      <c r="K528" s="2" t="n"/>
      <c r="L528" s="2" t="n"/>
      <c r="M528" s="7">
        <f>IF(A528="","",IFERROR(VLOOKUP(L528,'Listas'!$A$2:$B$4,2,FALSE),0))</f>
        <v/>
      </c>
      <c r="N528" s="7">
        <f>IF(A528="","",IF(K528="Concluída",1,0))</f>
        <v/>
      </c>
      <c r="O528" s="8">
        <f>IF(A528="","",IF(K528="Pendente","Pendente",IF(AND(K528="Concluída",H528&gt;G528),"Sim","Não")))</f>
        <v/>
      </c>
      <c r="P528" s="4" t="n"/>
    </row>
    <row r="529">
      <c r="A529" s="2" t="n"/>
      <c r="B529" s="32" t="n"/>
      <c r="C529" s="2" t="n"/>
      <c r="D529" s="2" t="n"/>
      <c r="E529" s="2" t="n"/>
      <c r="F529" s="4" t="n"/>
      <c r="G529" s="33" t="n"/>
      <c r="H529" s="33" t="n"/>
      <c r="I529" s="6" t="n"/>
      <c r="J529" s="6" t="n"/>
      <c r="K529" s="2" t="n"/>
      <c r="L529" s="2" t="n"/>
      <c r="M529" s="9">
        <f>IF(A529="","",IFERROR(VLOOKUP(L529,'Listas'!$A$2:$B$4,2,FALSE),0))</f>
        <v/>
      </c>
      <c r="N529" s="9">
        <f>IF(A529="","",IF(K529="Concluída",1,0))</f>
        <v/>
      </c>
      <c r="O529" s="10">
        <f>IF(A529="","",IF(K529="Pendente","Pendente",IF(AND(K529="Concluída",H529&gt;G529),"Sim","Não")))</f>
        <v/>
      </c>
      <c r="P529" s="4" t="n"/>
    </row>
    <row r="530">
      <c r="A530" s="2" t="n"/>
      <c r="B530" s="32" t="n"/>
      <c r="C530" s="2" t="n"/>
      <c r="D530" s="2" t="n"/>
      <c r="E530" s="2" t="n"/>
      <c r="F530" s="4" t="n"/>
      <c r="G530" s="33" t="n"/>
      <c r="H530" s="33" t="n"/>
      <c r="I530" s="6" t="n"/>
      <c r="J530" s="6" t="n"/>
      <c r="K530" s="2" t="n"/>
      <c r="L530" s="2" t="n"/>
      <c r="M530" s="7">
        <f>IF(A530="","",IFERROR(VLOOKUP(L530,'Listas'!$A$2:$B$4,2,FALSE),0))</f>
        <v/>
      </c>
      <c r="N530" s="7">
        <f>IF(A530="","",IF(K530="Concluída",1,0))</f>
        <v/>
      </c>
      <c r="O530" s="8">
        <f>IF(A530="","",IF(K530="Pendente","Pendente",IF(AND(K530="Concluída",H530&gt;G530),"Sim","Não")))</f>
        <v/>
      </c>
      <c r="P530" s="4" t="n"/>
    </row>
    <row r="531">
      <c r="A531" s="2" t="n"/>
      <c r="B531" s="32" t="n"/>
      <c r="C531" s="2" t="n"/>
      <c r="D531" s="2" t="n"/>
      <c r="E531" s="2" t="n"/>
      <c r="F531" s="4" t="n"/>
      <c r="G531" s="33" t="n"/>
      <c r="H531" s="33" t="n"/>
      <c r="I531" s="6" t="n"/>
      <c r="J531" s="6" t="n"/>
      <c r="K531" s="2" t="n"/>
      <c r="L531" s="2" t="n"/>
      <c r="M531" s="9">
        <f>IF(A531="","",IFERROR(VLOOKUP(L531,'Listas'!$A$2:$B$4,2,FALSE),0))</f>
        <v/>
      </c>
      <c r="N531" s="9">
        <f>IF(A531="","",IF(K531="Concluída",1,0))</f>
        <v/>
      </c>
      <c r="O531" s="10">
        <f>IF(A531="","",IF(K531="Pendente","Pendente",IF(AND(K531="Concluída",H531&gt;G531),"Sim","Não")))</f>
        <v/>
      </c>
      <c r="P531" s="4" t="n"/>
    </row>
    <row r="532">
      <c r="A532" s="2" t="n"/>
      <c r="B532" s="32" t="n"/>
      <c r="C532" s="2" t="n"/>
      <c r="D532" s="2" t="n"/>
      <c r="E532" s="2" t="n"/>
      <c r="F532" s="4" t="n"/>
      <c r="G532" s="33" t="n"/>
      <c r="H532" s="33" t="n"/>
      <c r="I532" s="6" t="n"/>
      <c r="J532" s="6" t="n"/>
      <c r="K532" s="2" t="n"/>
      <c r="L532" s="2" t="n"/>
      <c r="M532" s="7">
        <f>IF(A532="","",IFERROR(VLOOKUP(L532,'Listas'!$A$2:$B$4,2,FALSE),0))</f>
        <v/>
      </c>
      <c r="N532" s="7">
        <f>IF(A532="","",IF(K532="Concluída",1,0))</f>
        <v/>
      </c>
      <c r="O532" s="8">
        <f>IF(A532="","",IF(K532="Pendente","Pendente",IF(AND(K532="Concluída",H532&gt;G532),"Sim","Não")))</f>
        <v/>
      </c>
      <c r="P532" s="4" t="n"/>
    </row>
    <row r="533">
      <c r="A533" s="2" t="n"/>
      <c r="B533" s="32" t="n"/>
      <c r="C533" s="2" t="n"/>
      <c r="D533" s="2" t="n"/>
      <c r="E533" s="2" t="n"/>
      <c r="F533" s="4" t="n"/>
      <c r="G533" s="33" t="n"/>
      <c r="H533" s="33" t="n"/>
      <c r="I533" s="6" t="n"/>
      <c r="J533" s="6" t="n"/>
      <c r="K533" s="2" t="n"/>
      <c r="L533" s="2" t="n"/>
      <c r="M533" s="9">
        <f>IF(A533="","",IFERROR(VLOOKUP(L533,'Listas'!$A$2:$B$4,2,FALSE),0))</f>
        <v/>
      </c>
      <c r="N533" s="9">
        <f>IF(A533="","",IF(K533="Concluída",1,0))</f>
        <v/>
      </c>
      <c r="O533" s="10">
        <f>IF(A533="","",IF(K533="Pendente","Pendente",IF(AND(K533="Concluída",H533&gt;G533),"Sim","Não")))</f>
        <v/>
      </c>
      <c r="P533" s="4" t="n"/>
    </row>
    <row r="534">
      <c r="A534" s="2" t="n"/>
      <c r="B534" s="32" t="n"/>
      <c r="C534" s="2" t="n"/>
      <c r="D534" s="2" t="n"/>
      <c r="E534" s="2" t="n"/>
      <c r="F534" s="4" t="n"/>
      <c r="G534" s="33" t="n"/>
      <c r="H534" s="33" t="n"/>
      <c r="I534" s="6" t="n"/>
      <c r="J534" s="6" t="n"/>
      <c r="K534" s="2" t="n"/>
      <c r="L534" s="2" t="n"/>
      <c r="M534" s="7">
        <f>IF(A534="","",IFERROR(VLOOKUP(L534,'Listas'!$A$2:$B$4,2,FALSE),0))</f>
        <v/>
      </c>
      <c r="N534" s="7">
        <f>IF(A534="","",IF(K534="Concluída",1,0))</f>
        <v/>
      </c>
      <c r="O534" s="8">
        <f>IF(A534="","",IF(K534="Pendente","Pendente",IF(AND(K534="Concluída",H534&gt;G534),"Sim","Não")))</f>
        <v/>
      </c>
      <c r="P534" s="4" t="n"/>
    </row>
    <row r="535">
      <c r="A535" s="2" t="n"/>
      <c r="B535" s="32" t="n"/>
      <c r="C535" s="2" t="n"/>
      <c r="D535" s="2" t="n"/>
      <c r="E535" s="2" t="n"/>
      <c r="F535" s="4" t="n"/>
      <c r="G535" s="33" t="n"/>
      <c r="H535" s="33" t="n"/>
      <c r="I535" s="6" t="n"/>
      <c r="J535" s="6" t="n"/>
      <c r="K535" s="2" t="n"/>
      <c r="L535" s="2" t="n"/>
      <c r="M535" s="9">
        <f>IF(A535="","",IFERROR(VLOOKUP(L535,'Listas'!$A$2:$B$4,2,FALSE),0))</f>
        <v/>
      </c>
      <c r="N535" s="9">
        <f>IF(A535="","",IF(K535="Concluída",1,0))</f>
        <v/>
      </c>
      <c r="O535" s="10">
        <f>IF(A535="","",IF(K535="Pendente","Pendente",IF(AND(K535="Concluída",H535&gt;G535),"Sim","Não")))</f>
        <v/>
      </c>
      <c r="P535" s="4" t="n"/>
    </row>
    <row r="536">
      <c r="A536" s="2" t="n"/>
      <c r="B536" s="32" t="n"/>
      <c r="C536" s="2" t="n"/>
      <c r="D536" s="2" t="n"/>
      <c r="E536" s="2" t="n"/>
      <c r="F536" s="4" t="n"/>
      <c r="G536" s="33" t="n"/>
      <c r="H536" s="33" t="n"/>
      <c r="I536" s="6" t="n"/>
      <c r="J536" s="6" t="n"/>
      <c r="K536" s="2" t="n"/>
      <c r="L536" s="2" t="n"/>
      <c r="M536" s="7">
        <f>IF(A536="","",IFERROR(VLOOKUP(L536,'Listas'!$A$2:$B$4,2,FALSE),0))</f>
        <v/>
      </c>
      <c r="N536" s="7">
        <f>IF(A536="","",IF(K536="Concluída",1,0))</f>
        <v/>
      </c>
      <c r="O536" s="8">
        <f>IF(A536="","",IF(K536="Pendente","Pendente",IF(AND(K536="Concluída",H536&gt;G536),"Sim","Não")))</f>
        <v/>
      </c>
      <c r="P536" s="4" t="n"/>
    </row>
    <row r="537">
      <c r="A537" s="2" t="n"/>
      <c r="B537" s="32" t="n"/>
      <c r="C537" s="2" t="n"/>
      <c r="D537" s="2" t="n"/>
      <c r="E537" s="2" t="n"/>
      <c r="F537" s="4" t="n"/>
      <c r="G537" s="33" t="n"/>
      <c r="H537" s="33" t="n"/>
      <c r="I537" s="6" t="n"/>
      <c r="J537" s="6" t="n"/>
      <c r="K537" s="2" t="n"/>
      <c r="L537" s="2" t="n"/>
      <c r="M537" s="9">
        <f>IF(A537="","",IFERROR(VLOOKUP(L537,'Listas'!$A$2:$B$4,2,FALSE),0))</f>
        <v/>
      </c>
      <c r="N537" s="9">
        <f>IF(A537="","",IF(K537="Concluída",1,0))</f>
        <v/>
      </c>
      <c r="O537" s="10">
        <f>IF(A537="","",IF(K537="Pendente","Pendente",IF(AND(K537="Concluída",H537&gt;G537),"Sim","Não")))</f>
        <v/>
      </c>
      <c r="P537" s="4" t="n"/>
    </row>
    <row r="538">
      <c r="A538" s="2" t="n"/>
      <c r="B538" s="32" t="n"/>
      <c r="C538" s="2" t="n"/>
      <c r="D538" s="2" t="n"/>
      <c r="E538" s="2" t="n"/>
      <c r="F538" s="4" t="n"/>
      <c r="G538" s="33" t="n"/>
      <c r="H538" s="33" t="n"/>
      <c r="I538" s="6" t="n"/>
      <c r="J538" s="6" t="n"/>
      <c r="K538" s="2" t="n"/>
      <c r="L538" s="2" t="n"/>
      <c r="M538" s="7">
        <f>IF(A538="","",IFERROR(VLOOKUP(L538,'Listas'!$A$2:$B$4,2,FALSE),0))</f>
        <v/>
      </c>
      <c r="N538" s="7">
        <f>IF(A538="","",IF(K538="Concluída",1,0))</f>
        <v/>
      </c>
      <c r="O538" s="8">
        <f>IF(A538="","",IF(K538="Pendente","Pendente",IF(AND(K538="Concluída",H538&gt;G538),"Sim","Não")))</f>
        <v/>
      </c>
      <c r="P538" s="4" t="n"/>
    </row>
    <row r="539">
      <c r="A539" s="2" t="n"/>
      <c r="B539" s="32" t="n"/>
      <c r="C539" s="2" t="n"/>
      <c r="D539" s="2" t="n"/>
      <c r="E539" s="2" t="n"/>
      <c r="F539" s="4" t="n"/>
      <c r="G539" s="33" t="n"/>
      <c r="H539" s="33" t="n"/>
      <c r="I539" s="6" t="n"/>
      <c r="J539" s="6" t="n"/>
      <c r="K539" s="2" t="n"/>
      <c r="L539" s="2" t="n"/>
      <c r="M539" s="9">
        <f>IF(A539="","",IFERROR(VLOOKUP(L539,'Listas'!$A$2:$B$4,2,FALSE),0))</f>
        <v/>
      </c>
      <c r="N539" s="9">
        <f>IF(A539="","",IF(K539="Concluída",1,0))</f>
        <v/>
      </c>
      <c r="O539" s="10">
        <f>IF(A539="","",IF(K539="Pendente","Pendente",IF(AND(K539="Concluída",H539&gt;G539),"Sim","Não")))</f>
        <v/>
      </c>
      <c r="P539" s="4" t="n"/>
    </row>
    <row r="540">
      <c r="A540" s="2" t="n"/>
      <c r="B540" s="32" t="n"/>
      <c r="C540" s="2" t="n"/>
      <c r="D540" s="2" t="n"/>
      <c r="E540" s="2" t="n"/>
      <c r="F540" s="4" t="n"/>
      <c r="G540" s="33" t="n"/>
      <c r="H540" s="33" t="n"/>
      <c r="I540" s="6" t="n"/>
      <c r="J540" s="6" t="n"/>
      <c r="K540" s="2" t="n"/>
      <c r="L540" s="2" t="n"/>
      <c r="M540" s="7">
        <f>IF(A540="","",IFERROR(VLOOKUP(L540,'Listas'!$A$2:$B$4,2,FALSE),0))</f>
        <v/>
      </c>
      <c r="N540" s="7">
        <f>IF(A540="","",IF(K540="Concluída",1,0))</f>
        <v/>
      </c>
      <c r="O540" s="8">
        <f>IF(A540="","",IF(K540="Pendente","Pendente",IF(AND(K540="Concluída",H540&gt;G540),"Sim","Não")))</f>
        <v/>
      </c>
      <c r="P540" s="4" t="n"/>
    </row>
    <row r="541">
      <c r="A541" s="2" t="n"/>
      <c r="B541" s="32" t="n"/>
      <c r="C541" s="2" t="n"/>
      <c r="D541" s="2" t="n"/>
      <c r="E541" s="2" t="n"/>
      <c r="F541" s="4" t="n"/>
      <c r="G541" s="33" t="n"/>
      <c r="H541" s="33" t="n"/>
      <c r="I541" s="6" t="n"/>
      <c r="J541" s="6" t="n"/>
      <c r="K541" s="2" t="n"/>
      <c r="L541" s="2" t="n"/>
      <c r="M541" s="9">
        <f>IF(A541="","",IFERROR(VLOOKUP(L541,'Listas'!$A$2:$B$4,2,FALSE),0))</f>
        <v/>
      </c>
      <c r="N541" s="9">
        <f>IF(A541="","",IF(K541="Concluída",1,0))</f>
        <v/>
      </c>
      <c r="O541" s="10">
        <f>IF(A541="","",IF(K541="Pendente","Pendente",IF(AND(K541="Concluída",H541&gt;G541),"Sim","Não")))</f>
        <v/>
      </c>
      <c r="P541" s="4" t="n"/>
    </row>
    <row r="542">
      <c r="A542" s="2" t="n"/>
      <c r="B542" s="32" t="n"/>
      <c r="C542" s="2" t="n"/>
      <c r="D542" s="2" t="n"/>
      <c r="E542" s="2" t="n"/>
      <c r="F542" s="4" t="n"/>
      <c r="G542" s="33" t="n"/>
      <c r="H542" s="33" t="n"/>
      <c r="I542" s="6" t="n"/>
      <c r="J542" s="6" t="n"/>
      <c r="K542" s="2" t="n"/>
      <c r="L542" s="2" t="n"/>
      <c r="M542" s="7">
        <f>IF(A542="","",IFERROR(VLOOKUP(L542,'Listas'!$A$2:$B$4,2,FALSE),0))</f>
        <v/>
      </c>
      <c r="N542" s="7">
        <f>IF(A542="","",IF(K542="Concluída",1,0))</f>
        <v/>
      </c>
      <c r="O542" s="8">
        <f>IF(A542="","",IF(K542="Pendente","Pendente",IF(AND(K542="Concluída",H542&gt;G542),"Sim","Não")))</f>
        <v/>
      </c>
      <c r="P542" s="4" t="n"/>
    </row>
    <row r="543">
      <c r="A543" s="2" t="n"/>
      <c r="B543" s="32" t="n"/>
      <c r="C543" s="2" t="n"/>
      <c r="D543" s="2" t="n"/>
      <c r="E543" s="2" t="n"/>
      <c r="F543" s="4" t="n"/>
      <c r="G543" s="33" t="n"/>
      <c r="H543" s="33" t="n"/>
      <c r="I543" s="6" t="n"/>
      <c r="J543" s="6" t="n"/>
      <c r="K543" s="2" t="n"/>
      <c r="L543" s="2" t="n"/>
      <c r="M543" s="9">
        <f>IF(A543="","",IFERROR(VLOOKUP(L543,'Listas'!$A$2:$B$4,2,FALSE),0))</f>
        <v/>
      </c>
      <c r="N543" s="9">
        <f>IF(A543="","",IF(K543="Concluída",1,0))</f>
        <v/>
      </c>
      <c r="O543" s="10">
        <f>IF(A543="","",IF(K543="Pendente","Pendente",IF(AND(K543="Concluída",H543&gt;G543),"Sim","Não")))</f>
        <v/>
      </c>
      <c r="P543" s="4" t="n"/>
    </row>
    <row r="544">
      <c r="A544" s="2" t="n"/>
      <c r="B544" s="32" t="n"/>
      <c r="C544" s="2" t="n"/>
      <c r="D544" s="2" t="n"/>
      <c r="E544" s="2" t="n"/>
      <c r="F544" s="4" t="n"/>
      <c r="G544" s="33" t="n"/>
      <c r="H544" s="33" t="n"/>
      <c r="I544" s="6" t="n"/>
      <c r="J544" s="6" t="n"/>
      <c r="K544" s="2" t="n"/>
      <c r="L544" s="2" t="n"/>
      <c r="M544" s="7">
        <f>IF(A544="","",IFERROR(VLOOKUP(L544,'Listas'!$A$2:$B$4,2,FALSE),0))</f>
        <v/>
      </c>
      <c r="N544" s="7">
        <f>IF(A544="","",IF(K544="Concluída",1,0))</f>
        <v/>
      </c>
      <c r="O544" s="8">
        <f>IF(A544="","",IF(K544="Pendente","Pendente",IF(AND(K544="Concluída",H544&gt;G544),"Sim","Não")))</f>
        <v/>
      </c>
      <c r="P544" s="4" t="n"/>
    </row>
    <row r="545">
      <c r="A545" s="2" t="n"/>
      <c r="B545" s="32" t="n"/>
      <c r="C545" s="2" t="n"/>
      <c r="D545" s="2" t="n"/>
      <c r="E545" s="2" t="n"/>
      <c r="F545" s="4" t="n"/>
      <c r="G545" s="33" t="n"/>
      <c r="H545" s="33" t="n"/>
      <c r="I545" s="6" t="n"/>
      <c r="J545" s="6" t="n"/>
      <c r="K545" s="2" t="n"/>
      <c r="L545" s="2" t="n"/>
      <c r="M545" s="9">
        <f>IF(A545="","",IFERROR(VLOOKUP(L545,'Listas'!$A$2:$B$4,2,FALSE),0))</f>
        <v/>
      </c>
      <c r="N545" s="9">
        <f>IF(A545="","",IF(K545="Concluída",1,0))</f>
        <v/>
      </c>
      <c r="O545" s="10">
        <f>IF(A545="","",IF(K545="Pendente","Pendente",IF(AND(K545="Concluída",H545&gt;G545),"Sim","Não")))</f>
        <v/>
      </c>
      <c r="P545" s="4" t="n"/>
    </row>
    <row r="546">
      <c r="A546" s="2" t="n"/>
      <c r="B546" s="32" t="n"/>
      <c r="C546" s="2" t="n"/>
      <c r="D546" s="2" t="n"/>
      <c r="E546" s="2" t="n"/>
      <c r="F546" s="4" t="n"/>
      <c r="G546" s="33" t="n"/>
      <c r="H546" s="33" t="n"/>
      <c r="I546" s="6" t="n"/>
      <c r="J546" s="6" t="n"/>
      <c r="K546" s="2" t="n"/>
      <c r="L546" s="2" t="n"/>
      <c r="M546" s="7">
        <f>IF(A546="","",IFERROR(VLOOKUP(L546,'Listas'!$A$2:$B$4,2,FALSE),0))</f>
        <v/>
      </c>
      <c r="N546" s="7">
        <f>IF(A546="","",IF(K546="Concluída",1,0))</f>
        <v/>
      </c>
      <c r="O546" s="8">
        <f>IF(A546="","",IF(K546="Pendente","Pendente",IF(AND(K546="Concluída",H546&gt;G546),"Sim","Não")))</f>
        <v/>
      </c>
      <c r="P546" s="4" t="n"/>
    </row>
    <row r="547">
      <c r="A547" s="2" t="n"/>
      <c r="B547" s="32" t="n"/>
      <c r="C547" s="2" t="n"/>
      <c r="D547" s="2" t="n"/>
      <c r="E547" s="2" t="n"/>
      <c r="F547" s="4" t="n"/>
      <c r="G547" s="33" t="n"/>
      <c r="H547" s="33" t="n"/>
      <c r="I547" s="6" t="n"/>
      <c r="J547" s="6" t="n"/>
      <c r="K547" s="2" t="n"/>
      <c r="L547" s="2" t="n"/>
      <c r="M547" s="9">
        <f>IF(A547="","",IFERROR(VLOOKUP(L547,'Listas'!$A$2:$B$4,2,FALSE),0))</f>
        <v/>
      </c>
      <c r="N547" s="9">
        <f>IF(A547="","",IF(K547="Concluída",1,0))</f>
        <v/>
      </c>
      <c r="O547" s="10">
        <f>IF(A547="","",IF(K547="Pendente","Pendente",IF(AND(K547="Concluída",H547&gt;G547),"Sim","Não")))</f>
        <v/>
      </c>
      <c r="P547" s="4" t="n"/>
    </row>
    <row r="548">
      <c r="A548" s="2" t="n"/>
      <c r="B548" s="32" t="n"/>
      <c r="C548" s="2" t="n"/>
      <c r="D548" s="2" t="n"/>
      <c r="E548" s="2" t="n"/>
      <c r="F548" s="4" t="n"/>
      <c r="G548" s="33" t="n"/>
      <c r="H548" s="33" t="n"/>
      <c r="I548" s="6" t="n"/>
      <c r="J548" s="6" t="n"/>
      <c r="K548" s="2" t="n"/>
      <c r="L548" s="2" t="n"/>
      <c r="M548" s="7">
        <f>IF(A548="","",IFERROR(VLOOKUP(L548,'Listas'!$A$2:$B$4,2,FALSE),0))</f>
        <v/>
      </c>
      <c r="N548" s="7">
        <f>IF(A548="","",IF(K548="Concluída",1,0))</f>
        <v/>
      </c>
      <c r="O548" s="8">
        <f>IF(A548="","",IF(K548="Pendente","Pendente",IF(AND(K548="Concluída",H548&gt;G548),"Sim","Não")))</f>
        <v/>
      </c>
      <c r="P548" s="4" t="n"/>
    </row>
    <row r="549">
      <c r="A549" s="2" t="n"/>
      <c r="B549" s="32" t="n"/>
      <c r="C549" s="2" t="n"/>
      <c r="D549" s="2" t="n"/>
      <c r="E549" s="2" t="n"/>
      <c r="F549" s="4" t="n"/>
      <c r="G549" s="33" t="n"/>
      <c r="H549" s="33" t="n"/>
      <c r="I549" s="6" t="n"/>
      <c r="J549" s="6" t="n"/>
      <c r="K549" s="2" t="n"/>
      <c r="L549" s="2" t="n"/>
      <c r="M549" s="9">
        <f>IF(A549="","",IFERROR(VLOOKUP(L549,'Listas'!$A$2:$B$4,2,FALSE),0))</f>
        <v/>
      </c>
      <c r="N549" s="9">
        <f>IF(A549="","",IF(K549="Concluída",1,0))</f>
        <v/>
      </c>
      <c r="O549" s="10">
        <f>IF(A549="","",IF(K549="Pendente","Pendente",IF(AND(K549="Concluída",H549&gt;G549),"Sim","Não")))</f>
        <v/>
      </c>
      <c r="P549" s="4" t="n"/>
    </row>
    <row r="550">
      <c r="A550" s="2" t="n"/>
      <c r="B550" s="32" t="n"/>
      <c r="C550" s="2" t="n"/>
      <c r="D550" s="2" t="n"/>
      <c r="E550" s="2" t="n"/>
      <c r="F550" s="4" t="n"/>
      <c r="G550" s="33" t="n"/>
      <c r="H550" s="33" t="n"/>
      <c r="I550" s="6" t="n"/>
      <c r="J550" s="6" t="n"/>
      <c r="K550" s="2" t="n"/>
      <c r="L550" s="2" t="n"/>
      <c r="M550" s="7">
        <f>IF(A550="","",IFERROR(VLOOKUP(L550,'Listas'!$A$2:$B$4,2,FALSE),0))</f>
        <v/>
      </c>
      <c r="N550" s="7">
        <f>IF(A550="","",IF(K550="Concluída",1,0))</f>
        <v/>
      </c>
      <c r="O550" s="8">
        <f>IF(A550="","",IF(K550="Pendente","Pendente",IF(AND(K550="Concluída",H550&gt;G550),"Sim","Não")))</f>
        <v/>
      </c>
      <c r="P550" s="4" t="n"/>
    </row>
    <row r="551">
      <c r="A551" s="2" t="n"/>
      <c r="B551" s="32" t="n"/>
      <c r="C551" s="2" t="n"/>
      <c r="D551" s="2" t="n"/>
      <c r="E551" s="2" t="n"/>
      <c r="F551" s="4" t="n"/>
      <c r="G551" s="33" t="n"/>
      <c r="H551" s="33" t="n"/>
      <c r="I551" s="6" t="n"/>
      <c r="J551" s="6" t="n"/>
      <c r="K551" s="2" t="n"/>
      <c r="L551" s="2" t="n"/>
      <c r="M551" s="9">
        <f>IF(A551="","",IFERROR(VLOOKUP(L551,'Listas'!$A$2:$B$4,2,FALSE),0))</f>
        <v/>
      </c>
      <c r="N551" s="9">
        <f>IF(A551="","",IF(K551="Concluída",1,0))</f>
        <v/>
      </c>
      <c r="O551" s="10">
        <f>IF(A551="","",IF(K551="Pendente","Pendente",IF(AND(K551="Concluída",H551&gt;G551),"Sim","Não")))</f>
        <v/>
      </c>
      <c r="P551" s="4" t="n"/>
    </row>
    <row r="552">
      <c r="A552" s="2" t="n"/>
      <c r="B552" s="32" t="n"/>
      <c r="C552" s="2" t="n"/>
      <c r="D552" s="2" t="n"/>
      <c r="E552" s="2" t="n"/>
      <c r="F552" s="4" t="n"/>
      <c r="G552" s="33" t="n"/>
      <c r="H552" s="33" t="n"/>
      <c r="I552" s="6" t="n"/>
      <c r="J552" s="6" t="n"/>
      <c r="K552" s="2" t="n"/>
      <c r="L552" s="2" t="n"/>
      <c r="M552" s="7">
        <f>IF(A552="","",IFERROR(VLOOKUP(L552,'Listas'!$A$2:$B$4,2,FALSE),0))</f>
        <v/>
      </c>
      <c r="N552" s="7">
        <f>IF(A552="","",IF(K552="Concluída",1,0))</f>
        <v/>
      </c>
      <c r="O552" s="8">
        <f>IF(A552="","",IF(K552="Pendente","Pendente",IF(AND(K552="Concluída",H552&gt;G552),"Sim","Não")))</f>
        <v/>
      </c>
      <c r="P552" s="4" t="n"/>
    </row>
    <row r="553">
      <c r="A553" s="2" t="n"/>
      <c r="B553" s="32" t="n"/>
      <c r="C553" s="2" t="n"/>
      <c r="D553" s="2" t="n"/>
      <c r="E553" s="2" t="n"/>
      <c r="F553" s="4" t="n"/>
      <c r="G553" s="33" t="n"/>
      <c r="H553" s="33" t="n"/>
      <c r="I553" s="6" t="n"/>
      <c r="J553" s="6" t="n"/>
      <c r="K553" s="2" t="n"/>
      <c r="L553" s="2" t="n"/>
      <c r="M553" s="9">
        <f>IF(A553="","",IFERROR(VLOOKUP(L553,'Listas'!$A$2:$B$4,2,FALSE),0))</f>
        <v/>
      </c>
      <c r="N553" s="9">
        <f>IF(A553="","",IF(K553="Concluída",1,0))</f>
        <v/>
      </c>
      <c r="O553" s="10">
        <f>IF(A553="","",IF(K553="Pendente","Pendente",IF(AND(K553="Concluída",H553&gt;G553),"Sim","Não")))</f>
        <v/>
      </c>
      <c r="P553" s="4" t="n"/>
    </row>
    <row r="554">
      <c r="A554" s="2" t="n"/>
      <c r="B554" s="32" t="n"/>
      <c r="C554" s="2" t="n"/>
      <c r="D554" s="2" t="n"/>
      <c r="E554" s="2" t="n"/>
      <c r="F554" s="4" t="n"/>
      <c r="G554" s="33" t="n"/>
      <c r="H554" s="33" t="n"/>
      <c r="I554" s="6" t="n"/>
      <c r="J554" s="6" t="n"/>
      <c r="K554" s="2" t="n"/>
      <c r="L554" s="2" t="n"/>
      <c r="M554" s="7">
        <f>IF(A554="","",IFERROR(VLOOKUP(L554,'Listas'!$A$2:$B$4,2,FALSE),0))</f>
        <v/>
      </c>
      <c r="N554" s="7">
        <f>IF(A554="","",IF(K554="Concluída",1,0))</f>
        <v/>
      </c>
      <c r="O554" s="8">
        <f>IF(A554="","",IF(K554="Pendente","Pendente",IF(AND(K554="Concluída",H554&gt;G554),"Sim","Não")))</f>
        <v/>
      </c>
      <c r="P554" s="4" t="n"/>
    </row>
    <row r="555">
      <c r="A555" s="2" t="n"/>
      <c r="B555" s="32" t="n"/>
      <c r="C555" s="2" t="n"/>
      <c r="D555" s="2" t="n"/>
      <c r="E555" s="2" t="n"/>
      <c r="F555" s="4" t="n"/>
      <c r="G555" s="33" t="n"/>
      <c r="H555" s="33" t="n"/>
      <c r="I555" s="6" t="n"/>
      <c r="J555" s="6" t="n"/>
      <c r="K555" s="2" t="n"/>
      <c r="L555" s="2" t="n"/>
      <c r="M555" s="9">
        <f>IF(A555="","",IFERROR(VLOOKUP(L555,'Listas'!$A$2:$B$4,2,FALSE),0))</f>
        <v/>
      </c>
      <c r="N555" s="9">
        <f>IF(A555="","",IF(K555="Concluída",1,0))</f>
        <v/>
      </c>
      <c r="O555" s="10">
        <f>IF(A555="","",IF(K555="Pendente","Pendente",IF(AND(K555="Concluída",H555&gt;G555),"Sim","Não")))</f>
        <v/>
      </c>
      <c r="P555" s="4" t="n"/>
    </row>
    <row r="556">
      <c r="A556" s="2" t="n"/>
      <c r="B556" s="32" t="n"/>
      <c r="C556" s="2" t="n"/>
      <c r="D556" s="2" t="n"/>
      <c r="E556" s="2" t="n"/>
      <c r="F556" s="4" t="n"/>
      <c r="G556" s="33" t="n"/>
      <c r="H556" s="33" t="n"/>
      <c r="I556" s="6" t="n"/>
      <c r="J556" s="6" t="n"/>
      <c r="K556" s="2" t="n"/>
      <c r="L556" s="2" t="n"/>
      <c r="M556" s="7">
        <f>IF(A556="","",IFERROR(VLOOKUP(L556,'Listas'!$A$2:$B$4,2,FALSE),0))</f>
        <v/>
      </c>
      <c r="N556" s="7">
        <f>IF(A556="","",IF(K556="Concluída",1,0))</f>
        <v/>
      </c>
      <c r="O556" s="8">
        <f>IF(A556="","",IF(K556="Pendente","Pendente",IF(AND(K556="Concluída",H556&gt;G556),"Sim","Não")))</f>
        <v/>
      </c>
      <c r="P556" s="4" t="n"/>
    </row>
    <row r="557">
      <c r="A557" s="2" t="n"/>
      <c r="B557" s="32" t="n"/>
      <c r="C557" s="2" t="n"/>
      <c r="D557" s="2" t="n"/>
      <c r="E557" s="2" t="n"/>
      <c r="F557" s="4" t="n"/>
      <c r="G557" s="33" t="n"/>
      <c r="H557" s="33" t="n"/>
      <c r="I557" s="6" t="n"/>
      <c r="J557" s="6" t="n"/>
      <c r="K557" s="2" t="n"/>
      <c r="L557" s="2" t="n"/>
      <c r="M557" s="9">
        <f>IF(A557="","",IFERROR(VLOOKUP(L557,'Listas'!$A$2:$B$4,2,FALSE),0))</f>
        <v/>
      </c>
      <c r="N557" s="9">
        <f>IF(A557="","",IF(K557="Concluída",1,0))</f>
        <v/>
      </c>
      <c r="O557" s="10">
        <f>IF(A557="","",IF(K557="Pendente","Pendente",IF(AND(K557="Concluída",H557&gt;G557),"Sim","Não")))</f>
        <v/>
      </c>
      <c r="P557" s="4" t="n"/>
    </row>
    <row r="558">
      <c r="A558" s="2" t="n"/>
      <c r="B558" s="32" t="n"/>
      <c r="C558" s="2" t="n"/>
      <c r="D558" s="2" t="n"/>
      <c r="E558" s="2" t="n"/>
      <c r="F558" s="4" t="n"/>
      <c r="G558" s="33" t="n"/>
      <c r="H558" s="33" t="n"/>
      <c r="I558" s="6" t="n"/>
      <c r="J558" s="6" t="n"/>
      <c r="K558" s="2" t="n"/>
      <c r="L558" s="2" t="n"/>
      <c r="M558" s="7">
        <f>IF(A558="","",IFERROR(VLOOKUP(L558,'Listas'!$A$2:$B$4,2,FALSE),0))</f>
        <v/>
      </c>
      <c r="N558" s="7">
        <f>IF(A558="","",IF(K558="Concluída",1,0))</f>
        <v/>
      </c>
      <c r="O558" s="8">
        <f>IF(A558="","",IF(K558="Pendente","Pendente",IF(AND(K558="Concluída",H558&gt;G558),"Sim","Não")))</f>
        <v/>
      </c>
      <c r="P558" s="4" t="n"/>
    </row>
    <row r="559">
      <c r="A559" s="2" t="n"/>
      <c r="B559" s="32" t="n"/>
      <c r="C559" s="2" t="n"/>
      <c r="D559" s="2" t="n"/>
      <c r="E559" s="2" t="n"/>
      <c r="F559" s="4" t="n"/>
      <c r="G559" s="33" t="n"/>
      <c r="H559" s="33" t="n"/>
      <c r="I559" s="6" t="n"/>
      <c r="J559" s="6" t="n"/>
      <c r="K559" s="2" t="n"/>
      <c r="L559" s="2" t="n"/>
      <c r="M559" s="9">
        <f>IF(A559="","",IFERROR(VLOOKUP(L559,'Listas'!$A$2:$B$4,2,FALSE),0))</f>
        <v/>
      </c>
      <c r="N559" s="9">
        <f>IF(A559="","",IF(K559="Concluída",1,0))</f>
        <v/>
      </c>
      <c r="O559" s="10">
        <f>IF(A559="","",IF(K559="Pendente","Pendente",IF(AND(K559="Concluída",H559&gt;G559),"Sim","Não")))</f>
        <v/>
      </c>
      <c r="P559" s="4" t="n"/>
    </row>
    <row r="560">
      <c r="A560" s="2" t="n"/>
      <c r="B560" s="32" t="n"/>
      <c r="C560" s="2" t="n"/>
      <c r="D560" s="2" t="n"/>
      <c r="E560" s="2" t="n"/>
      <c r="F560" s="4" t="n"/>
      <c r="G560" s="33" t="n"/>
      <c r="H560" s="33" t="n"/>
      <c r="I560" s="6" t="n"/>
      <c r="J560" s="6" t="n"/>
      <c r="K560" s="2" t="n"/>
      <c r="L560" s="2" t="n"/>
      <c r="M560" s="7">
        <f>IF(A560="","",IFERROR(VLOOKUP(L560,'Listas'!$A$2:$B$4,2,FALSE),0))</f>
        <v/>
      </c>
      <c r="N560" s="7">
        <f>IF(A560="","",IF(K560="Concluída",1,0))</f>
        <v/>
      </c>
      <c r="O560" s="8">
        <f>IF(A560="","",IF(K560="Pendente","Pendente",IF(AND(K560="Concluída",H560&gt;G560),"Sim","Não")))</f>
        <v/>
      </c>
      <c r="P560" s="4" t="n"/>
    </row>
    <row r="561">
      <c r="A561" s="2" t="n"/>
      <c r="B561" s="32" t="n"/>
      <c r="C561" s="2" t="n"/>
      <c r="D561" s="2" t="n"/>
      <c r="E561" s="2" t="n"/>
      <c r="F561" s="4" t="n"/>
      <c r="G561" s="33" t="n"/>
      <c r="H561" s="33" t="n"/>
      <c r="I561" s="6" t="n"/>
      <c r="J561" s="6" t="n"/>
      <c r="K561" s="2" t="n"/>
      <c r="L561" s="2" t="n"/>
      <c r="M561" s="9">
        <f>IF(A561="","",IFERROR(VLOOKUP(L561,'Listas'!$A$2:$B$4,2,FALSE),0))</f>
        <v/>
      </c>
      <c r="N561" s="9">
        <f>IF(A561="","",IF(K561="Concluída",1,0))</f>
        <v/>
      </c>
      <c r="O561" s="10">
        <f>IF(A561="","",IF(K561="Pendente","Pendente",IF(AND(K561="Concluída",H561&gt;G561),"Sim","Não")))</f>
        <v/>
      </c>
      <c r="P561" s="4" t="n"/>
    </row>
    <row r="562">
      <c r="A562" s="2" t="n"/>
      <c r="B562" s="32" t="n"/>
      <c r="C562" s="2" t="n"/>
      <c r="D562" s="2" t="n"/>
      <c r="E562" s="2" t="n"/>
      <c r="F562" s="4" t="n"/>
      <c r="G562" s="33" t="n"/>
      <c r="H562" s="33" t="n"/>
      <c r="I562" s="6" t="n"/>
      <c r="J562" s="6" t="n"/>
      <c r="K562" s="2" t="n"/>
      <c r="L562" s="2" t="n"/>
      <c r="M562" s="7">
        <f>IF(A562="","",IFERROR(VLOOKUP(L562,'Listas'!$A$2:$B$4,2,FALSE),0))</f>
        <v/>
      </c>
      <c r="N562" s="7">
        <f>IF(A562="","",IF(K562="Concluída",1,0))</f>
        <v/>
      </c>
      <c r="O562" s="8">
        <f>IF(A562="","",IF(K562="Pendente","Pendente",IF(AND(K562="Concluída",H562&gt;G562),"Sim","Não")))</f>
        <v/>
      </c>
      <c r="P562" s="4" t="n"/>
    </row>
    <row r="563">
      <c r="A563" s="2" t="n"/>
      <c r="B563" s="32" t="n"/>
      <c r="C563" s="2" t="n"/>
      <c r="D563" s="2" t="n"/>
      <c r="E563" s="2" t="n"/>
      <c r="F563" s="4" t="n"/>
      <c r="G563" s="33" t="n"/>
      <c r="H563" s="33" t="n"/>
      <c r="I563" s="6" t="n"/>
      <c r="J563" s="6" t="n"/>
      <c r="K563" s="2" t="n"/>
      <c r="L563" s="2" t="n"/>
      <c r="M563" s="9">
        <f>IF(A563="","",IFERROR(VLOOKUP(L563,'Listas'!$A$2:$B$4,2,FALSE),0))</f>
        <v/>
      </c>
      <c r="N563" s="9">
        <f>IF(A563="","",IF(K563="Concluída",1,0))</f>
        <v/>
      </c>
      <c r="O563" s="10">
        <f>IF(A563="","",IF(K563="Pendente","Pendente",IF(AND(K563="Concluída",H563&gt;G563),"Sim","Não")))</f>
        <v/>
      </c>
      <c r="P563" s="4" t="n"/>
    </row>
    <row r="564">
      <c r="A564" s="2" t="n"/>
      <c r="B564" s="32" t="n"/>
      <c r="C564" s="2" t="n"/>
      <c r="D564" s="2" t="n"/>
      <c r="E564" s="2" t="n"/>
      <c r="F564" s="4" t="n"/>
      <c r="G564" s="33" t="n"/>
      <c r="H564" s="33" t="n"/>
      <c r="I564" s="6" t="n"/>
      <c r="J564" s="6" t="n"/>
      <c r="K564" s="2" t="n"/>
      <c r="L564" s="2" t="n"/>
      <c r="M564" s="7">
        <f>IF(A564="","",IFERROR(VLOOKUP(L564,'Listas'!$A$2:$B$4,2,FALSE),0))</f>
        <v/>
      </c>
      <c r="N564" s="7">
        <f>IF(A564="","",IF(K564="Concluída",1,0))</f>
        <v/>
      </c>
      <c r="O564" s="8">
        <f>IF(A564="","",IF(K564="Pendente","Pendente",IF(AND(K564="Concluída",H564&gt;G564),"Sim","Não")))</f>
        <v/>
      </c>
      <c r="P564" s="4" t="n"/>
    </row>
    <row r="565">
      <c r="A565" s="2" t="n"/>
      <c r="B565" s="32" t="n"/>
      <c r="C565" s="2" t="n"/>
      <c r="D565" s="2" t="n"/>
      <c r="E565" s="2" t="n"/>
      <c r="F565" s="4" t="n"/>
      <c r="G565" s="33" t="n"/>
      <c r="H565" s="33" t="n"/>
      <c r="I565" s="6" t="n"/>
      <c r="J565" s="6" t="n"/>
      <c r="K565" s="2" t="n"/>
      <c r="L565" s="2" t="n"/>
      <c r="M565" s="9">
        <f>IF(A565="","",IFERROR(VLOOKUP(L565,'Listas'!$A$2:$B$4,2,FALSE),0))</f>
        <v/>
      </c>
      <c r="N565" s="9">
        <f>IF(A565="","",IF(K565="Concluída",1,0))</f>
        <v/>
      </c>
      <c r="O565" s="10">
        <f>IF(A565="","",IF(K565="Pendente","Pendente",IF(AND(K565="Concluída",H565&gt;G565),"Sim","Não")))</f>
        <v/>
      </c>
      <c r="P565" s="4" t="n"/>
    </row>
    <row r="566">
      <c r="A566" s="2" t="n"/>
      <c r="B566" s="32" t="n"/>
      <c r="C566" s="2" t="n"/>
      <c r="D566" s="2" t="n"/>
      <c r="E566" s="2" t="n"/>
      <c r="F566" s="4" t="n"/>
      <c r="G566" s="33" t="n"/>
      <c r="H566" s="33" t="n"/>
      <c r="I566" s="6" t="n"/>
      <c r="J566" s="6" t="n"/>
      <c r="K566" s="2" t="n"/>
      <c r="L566" s="2" t="n"/>
      <c r="M566" s="7">
        <f>IF(A566="","",IFERROR(VLOOKUP(L566,'Listas'!$A$2:$B$4,2,FALSE),0))</f>
        <v/>
      </c>
      <c r="N566" s="7">
        <f>IF(A566="","",IF(K566="Concluída",1,0))</f>
        <v/>
      </c>
      <c r="O566" s="8">
        <f>IF(A566="","",IF(K566="Pendente","Pendente",IF(AND(K566="Concluída",H566&gt;G566),"Sim","Não")))</f>
        <v/>
      </c>
      <c r="P566" s="4" t="n"/>
    </row>
    <row r="567">
      <c r="A567" s="2" t="n"/>
      <c r="B567" s="32" t="n"/>
      <c r="C567" s="2" t="n"/>
      <c r="D567" s="2" t="n"/>
      <c r="E567" s="2" t="n"/>
      <c r="F567" s="4" t="n"/>
      <c r="G567" s="33" t="n"/>
      <c r="H567" s="33" t="n"/>
      <c r="I567" s="6" t="n"/>
      <c r="J567" s="6" t="n"/>
      <c r="K567" s="2" t="n"/>
      <c r="L567" s="2" t="n"/>
      <c r="M567" s="9">
        <f>IF(A567="","",IFERROR(VLOOKUP(L567,'Listas'!$A$2:$B$4,2,FALSE),0))</f>
        <v/>
      </c>
      <c r="N567" s="9">
        <f>IF(A567="","",IF(K567="Concluída",1,0))</f>
        <v/>
      </c>
      <c r="O567" s="10">
        <f>IF(A567="","",IF(K567="Pendente","Pendente",IF(AND(K567="Concluída",H567&gt;G567),"Sim","Não")))</f>
        <v/>
      </c>
      <c r="P567" s="4" t="n"/>
    </row>
    <row r="568">
      <c r="A568" s="2" t="n"/>
      <c r="B568" s="32" t="n"/>
      <c r="C568" s="2" t="n"/>
      <c r="D568" s="2" t="n"/>
      <c r="E568" s="2" t="n"/>
      <c r="F568" s="4" t="n"/>
      <c r="G568" s="33" t="n"/>
      <c r="H568" s="33" t="n"/>
      <c r="I568" s="6" t="n"/>
      <c r="J568" s="6" t="n"/>
      <c r="K568" s="2" t="n"/>
      <c r="L568" s="2" t="n"/>
      <c r="M568" s="7">
        <f>IF(A568="","",IFERROR(VLOOKUP(L568,'Listas'!$A$2:$B$4,2,FALSE),0))</f>
        <v/>
      </c>
      <c r="N568" s="7">
        <f>IF(A568="","",IF(K568="Concluída",1,0))</f>
        <v/>
      </c>
      <c r="O568" s="8">
        <f>IF(A568="","",IF(K568="Pendente","Pendente",IF(AND(K568="Concluída",H568&gt;G568),"Sim","Não")))</f>
        <v/>
      </c>
      <c r="P568" s="4" t="n"/>
    </row>
    <row r="569">
      <c r="A569" s="2" t="n"/>
      <c r="B569" s="32" t="n"/>
      <c r="C569" s="2" t="n"/>
      <c r="D569" s="2" t="n"/>
      <c r="E569" s="2" t="n"/>
      <c r="F569" s="4" t="n"/>
      <c r="G569" s="33" t="n"/>
      <c r="H569" s="33" t="n"/>
      <c r="I569" s="6" t="n"/>
      <c r="J569" s="6" t="n"/>
      <c r="K569" s="2" t="n"/>
      <c r="L569" s="2" t="n"/>
      <c r="M569" s="9">
        <f>IF(A569="","",IFERROR(VLOOKUP(L569,'Listas'!$A$2:$B$4,2,FALSE),0))</f>
        <v/>
      </c>
      <c r="N569" s="9">
        <f>IF(A569="","",IF(K569="Concluída",1,0))</f>
        <v/>
      </c>
      <c r="O569" s="10">
        <f>IF(A569="","",IF(K569="Pendente","Pendente",IF(AND(K569="Concluída",H569&gt;G569),"Sim","Não")))</f>
        <v/>
      </c>
      <c r="P569" s="4" t="n"/>
    </row>
    <row r="570">
      <c r="A570" s="2" t="n"/>
      <c r="B570" s="32" t="n"/>
      <c r="C570" s="2" t="n"/>
      <c r="D570" s="2" t="n"/>
      <c r="E570" s="2" t="n"/>
      <c r="F570" s="4" t="n"/>
      <c r="G570" s="33" t="n"/>
      <c r="H570" s="33" t="n"/>
      <c r="I570" s="6" t="n"/>
      <c r="J570" s="6" t="n"/>
      <c r="K570" s="2" t="n"/>
      <c r="L570" s="2" t="n"/>
      <c r="M570" s="7">
        <f>IF(A570="","",IFERROR(VLOOKUP(L570,'Listas'!$A$2:$B$4,2,FALSE),0))</f>
        <v/>
      </c>
      <c r="N570" s="7">
        <f>IF(A570="","",IF(K570="Concluída",1,0))</f>
        <v/>
      </c>
      <c r="O570" s="8">
        <f>IF(A570="","",IF(K570="Pendente","Pendente",IF(AND(K570="Concluída",H570&gt;G570),"Sim","Não")))</f>
        <v/>
      </c>
      <c r="P570" s="4" t="n"/>
    </row>
    <row r="571">
      <c r="A571" s="2" t="n"/>
      <c r="B571" s="32" t="n"/>
      <c r="C571" s="2" t="n"/>
      <c r="D571" s="2" t="n"/>
      <c r="E571" s="2" t="n"/>
      <c r="F571" s="4" t="n"/>
      <c r="G571" s="33" t="n"/>
      <c r="H571" s="33" t="n"/>
      <c r="I571" s="6" t="n"/>
      <c r="J571" s="6" t="n"/>
      <c r="K571" s="2" t="n"/>
      <c r="L571" s="2" t="n"/>
      <c r="M571" s="9">
        <f>IF(A571="","",IFERROR(VLOOKUP(L571,'Listas'!$A$2:$B$4,2,FALSE),0))</f>
        <v/>
      </c>
      <c r="N571" s="9">
        <f>IF(A571="","",IF(K571="Concluída",1,0))</f>
        <v/>
      </c>
      <c r="O571" s="10">
        <f>IF(A571="","",IF(K571="Pendente","Pendente",IF(AND(K571="Concluída",H571&gt;G571),"Sim","Não")))</f>
        <v/>
      </c>
      <c r="P571" s="4" t="n"/>
    </row>
    <row r="572">
      <c r="A572" s="2" t="n"/>
      <c r="B572" s="32" t="n"/>
      <c r="C572" s="2" t="n"/>
      <c r="D572" s="2" t="n"/>
      <c r="E572" s="2" t="n"/>
      <c r="F572" s="4" t="n"/>
      <c r="G572" s="33" t="n"/>
      <c r="H572" s="33" t="n"/>
      <c r="I572" s="6" t="n"/>
      <c r="J572" s="6" t="n"/>
      <c r="K572" s="2" t="n"/>
      <c r="L572" s="2" t="n"/>
      <c r="M572" s="7">
        <f>IF(A572="","",IFERROR(VLOOKUP(L572,'Listas'!$A$2:$B$4,2,FALSE),0))</f>
        <v/>
      </c>
      <c r="N572" s="7">
        <f>IF(A572="","",IF(K572="Concluída",1,0))</f>
        <v/>
      </c>
      <c r="O572" s="8">
        <f>IF(A572="","",IF(K572="Pendente","Pendente",IF(AND(K572="Concluída",H572&gt;G572),"Sim","Não")))</f>
        <v/>
      </c>
      <c r="P572" s="4" t="n"/>
    </row>
    <row r="573">
      <c r="A573" s="2" t="n"/>
      <c r="B573" s="32" t="n"/>
      <c r="C573" s="2" t="n"/>
      <c r="D573" s="2" t="n"/>
      <c r="E573" s="2" t="n"/>
      <c r="F573" s="4" t="n"/>
      <c r="G573" s="33" t="n"/>
      <c r="H573" s="33" t="n"/>
      <c r="I573" s="6" t="n"/>
      <c r="J573" s="6" t="n"/>
      <c r="K573" s="2" t="n"/>
      <c r="L573" s="2" t="n"/>
      <c r="M573" s="9">
        <f>IF(A573="","",IFERROR(VLOOKUP(L573,'Listas'!$A$2:$B$4,2,FALSE),0))</f>
        <v/>
      </c>
      <c r="N573" s="9">
        <f>IF(A573="","",IF(K573="Concluída",1,0))</f>
        <v/>
      </c>
      <c r="O573" s="10">
        <f>IF(A573="","",IF(K573="Pendente","Pendente",IF(AND(K573="Concluída",H573&gt;G573),"Sim","Não")))</f>
        <v/>
      </c>
      <c r="P573" s="4" t="n"/>
    </row>
    <row r="574">
      <c r="A574" s="2" t="n"/>
      <c r="B574" s="32" t="n"/>
      <c r="C574" s="2" t="n"/>
      <c r="D574" s="2" t="n"/>
      <c r="E574" s="2" t="n"/>
      <c r="F574" s="4" t="n"/>
      <c r="G574" s="33" t="n"/>
      <c r="H574" s="33" t="n"/>
      <c r="I574" s="6" t="n"/>
      <c r="J574" s="6" t="n"/>
      <c r="K574" s="2" t="n"/>
      <c r="L574" s="2" t="n"/>
      <c r="M574" s="7">
        <f>IF(A574="","",IFERROR(VLOOKUP(L574,'Listas'!$A$2:$B$4,2,FALSE),0))</f>
        <v/>
      </c>
      <c r="N574" s="7">
        <f>IF(A574="","",IF(K574="Concluída",1,0))</f>
        <v/>
      </c>
      <c r="O574" s="8">
        <f>IF(A574="","",IF(K574="Pendente","Pendente",IF(AND(K574="Concluída",H574&gt;G574),"Sim","Não")))</f>
        <v/>
      </c>
      <c r="P574" s="4" t="n"/>
    </row>
    <row r="575">
      <c r="A575" s="2" t="n"/>
      <c r="B575" s="32" t="n"/>
      <c r="C575" s="2" t="n"/>
      <c r="D575" s="2" t="n"/>
      <c r="E575" s="2" t="n"/>
      <c r="F575" s="4" t="n"/>
      <c r="G575" s="33" t="n"/>
      <c r="H575" s="33" t="n"/>
      <c r="I575" s="6" t="n"/>
      <c r="J575" s="6" t="n"/>
      <c r="K575" s="2" t="n"/>
      <c r="L575" s="2" t="n"/>
      <c r="M575" s="9">
        <f>IF(A575="","",IFERROR(VLOOKUP(L575,'Listas'!$A$2:$B$4,2,FALSE),0))</f>
        <v/>
      </c>
      <c r="N575" s="9">
        <f>IF(A575="","",IF(K575="Concluída",1,0))</f>
        <v/>
      </c>
      <c r="O575" s="10">
        <f>IF(A575="","",IF(K575="Pendente","Pendente",IF(AND(K575="Concluída",H575&gt;G575),"Sim","Não")))</f>
        <v/>
      </c>
      <c r="P575" s="4" t="n"/>
    </row>
    <row r="576">
      <c r="A576" s="2" t="n"/>
      <c r="B576" s="32" t="n"/>
      <c r="C576" s="2" t="n"/>
      <c r="D576" s="2" t="n"/>
      <c r="E576" s="2" t="n"/>
      <c r="F576" s="4" t="n"/>
      <c r="G576" s="33" t="n"/>
      <c r="H576" s="33" t="n"/>
      <c r="I576" s="6" t="n"/>
      <c r="J576" s="6" t="n"/>
      <c r="K576" s="2" t="n"/>
      <c r="L576" s="2" t="n"/>
      <c r="M576" s="7">
        <f>IF(A576="","",IFERROR(VLOOKUP(L576,'Listas'!$A$2:$B$4,2,FALSE),0))</f>
        <v/>
      </c>
      <c r="N576" s="7">
        <f>IF(A576="","",IF(K576="Concluída",1,0))</f>
        <v/>
      </c>
      <c r="O576" s="8">
        <f>IF(A576="","",IF(K576="Pendente","Pendente",IF(AND(K576="Concluída",H576&gt;G576),"Sim","Não")))</f>
        <v/>
      </c>
      <c r="P576" s="4" t="n"/>
    </row>
    <row r="577">
      <c r="A577" s="2" t="n"/>
      <c r="B577" s="32" t="n"/>
      <c r="C577" s="2" t="n"/>
      <c r="D577" s="2" t="n"/>
      <c r="E577" s="2" t="n"/>
      <c r="F577" s="4" t="n"/>
      <c r="G577" s="33" t="n"/>
      <c r="H577" s="33" t="n"/>
      <c r="I577" s="6" t="n"/>
      <c r="J577" s="6" t="n"/>
      <c r="K577" s="2" t="n"/>
      <c r="L577" s="2" t="n"/>
      <c r="M577" s="9">
        <f>IF(A577="","",IFERROR(VLOOKUP(L577,'Listas'!$A$2:$B$4,2,FALSE),0))</f>
        <v/>
      </c>
      <c r="N577" s="9">
        <f>IF(A577="","",IF(K577="Concluída",1,0))</f>
        <v/>
      </c>
      <c r="O577" s="10">
        <f>IF(A577="","",IF(K577="Pendente","Pendente",IF(AND(K577="Concluída",H577&gt;G577),"Sim","Não")))</f>
        <v/>
      </c>
      <c r="P577" s="4" t="n"/>
    </row>
    <row r="578">
      <c r="A578" s="2" t="n"/>
      <c r="B578" s="32" t="n"/>
      <c r="C578" s="2" t="n"/>
      <c r="D578" s="2" t="n"/>
      <c r="E578" s="2" t="n"/>
      <c r="F578" s="4" t="n"/>
      <c r="G578" s="33" t="n"/>
      <c r="H578" s="33" t="n"/>
      <c r="I578" s="6" t="n"/>
      <c r="J578" s="6" t="n"/>
      <c r="K578" s="2" t="n"/>
      <c r="L578" s="2" t="n"/>
      <c r="M578" s="7">
        <f>IF(A578="","",IFERROR(VLOOKUP(L578,'Listas'!$A$2:$B$4,2,FALSE),0))</f>
        <v/>
      </c>
      <c r="N578" s="7">
        <f>IF(A578="","",IF(K578="Concluída",1,0))</f>
        <v/>
      </c>
      <c r="O578" s="8">
        <f>IF(A578="","",IF(K578="Pendente","Pendente",IF(AND(K578="Concluída",H578&gt;G578),"Sim","Não")))</f>
        <v/>
      </c>
      <c r="P578" s="4" t="n"/>
    </row>
    <row r="579">
      <c r="A579" s="2" t="n"/>
      <c r="B579" s="32" t="n"/>
      <c r="C579" s="2" t="n"/>
      <c r="D579" s="2" t="n"/>
      <c r="E579" s="2" t="n"/>
      <c r="F579" s="4" t="n"/>
      <c r="G579" s="33" t="n"/>
      <c r="H579" s="33" t="n"/>
      <c r="I579" s="6" t="n"/>
      <c r="J579" s="6" t="n"/>
      <c r="K579" s="2" t="n"/>
      <c r="L579" s="2" t="n"/>
      <c r="M579" s="9">
        <f>IF(A579="","",IFERROR(VLOOKUP(L579,'Listas'!$A$2:$B$4,2,FALSE),0))</f>
        <v/>
      </c>
      <c r="N579" s="9">
        <f>IF(A579="","",IF(K579="Concluída",1,0))</f>
        <v/>
      </c>
      <c r="O579" s="10">
        <f>IF(A579="","",IF(K579="Pendente","Pendente",IF(AND(K579="Concluída",H579&gt;G579),"Sim","Não")))</f>
        <v/>
      </c>
      <c r="P579" s="4" t="n"/>
    </row>
    <row r="580">
      <c r="A580" s="2" t="n"/>
      <c r="B580" s="32" t="n"/>
      <c r="C580" s="2" t="n"/>
      <c r="D580" s="2" t="n"/>
      <c r="E580" s="2" t="n"/>
      <c r="F580" s="4" t="n"/>
      <c r="G580" s="33" t="n"/>
      <c r="H580" s="33" t="n"/>
      <c r="I580" s="6" t="n"/>
      <c r="J580" s="6" t="n"/>
      <c r="K580" s="2" t="n"/>
      <c r="L580" s="2" t="n"/>
      <c r="M580" s="7">
        <f>IF(A580="","",IFERROR(VLOOKUP(L580,'Listas'!$A$2:$B$4,2,FALSE),0))</f>
        <v/>
      </c>
      <c r="N580" s="7">
        <f>IF(A580="","",IF(K580="Concluída",1,0))</f>
        <v/>
      </c>
      <c r="O580" s="8">
        <f>IF(A580="","",IF(K580="Pendente","Pendente",IF(AND(K580="Concluída",H580&gt;G580),"Sim","Não")))</f>
        <v/>
      </c>
      <c r="P580" s="4" t="n"/>
    </row>
    <row r="581">
      <c r="A581" s="2" t="n"/>
      <c r="B581" s="32" t="n"/>
      <c r="C581" s="2" t="n"/>
      <c r="D581" s="2" t="n"/>
      <c r="E581" s="2" t="n"/>
      <c r="F581" s="4" t="n"/>
      <c r="G581" s="33" t="n"/>
      <c r="H581" s="33" t="n"/>
      <c r="I581" s="6" t="n"/>
      <c r="J581" s="6" t="n"/>
      <c r="K581" s="2" t="n"/>
      <c r="L581" s="2" t="n"/>
      <c r="M581" s="9">
        <f>IF(A581="","",IFERROR(VLOOKUP(L581,'Listas'!$A$2:$B$4,2,FALSE),0))</f>
        <v/>
      </c>
      <c r="N581" s="9">
        <f>IF(A581="","",IF(K581="Concluída",1,0))</f>
        <v/>
      </c>
      <c r="O581" s="10">
        <f>IF(A581="","",IF(K581="Pendente","Pendente",IF(AND(K581="Concluída",H581&gt;G581),"Sim","Não")))</f>
        <v/>
      </c>
      <c r="P581" s="4" t="n"/>
    </row>
    <row r="582">
      <c r="A582" s="2" t="n"/>
      <c r="B582" s="32" t="n"/>
      <c r="C582" s="2" t="n"/>
      <c r="D582" s="2" t="n"/>
      <c r="E582" s="2" t="n"/>
      <c r="F582" s="4" t="n"/>
      <c r="G582" s="33" t="n"/>
      <c r="H582" s="33" t="n"/>
      <c r="I582" s="6" t="n"/>
      <c r="J582" s="6" t="n"/>
      <c r="K582" s="2" t="n"/>
      <c r="L582" s="2" t="n"/>
      <c r="M582" s="7">
        <f>IF(A582="","",IFERROR(VLOOKUP(L582,'Listas'!$A$2:$B$4,2,FALSE),0))</f>
        <v/>
      </c>
      <c r="N582" s="7">
        <f>IF(A582="","",IF(K582="Concluída",1,0))</f>
        <v/>
      </c>
      <c r="O582" s="8">
        <f>IF(A582="","",IF(K582="Pendente","Pendente",IF(AND(K582="Concluída",H582&gt;G582),"Sim","Não")))</f>
        <v/>
      </c>
      <c r="P582" s="4" t="n"/>
    </row>
    <row r="583">
      <c r="A583" s="2" t="n"/>
      <c r="B583" s="32" t="n"/>
      <c r="C583" s="2" t="n"/>
      <c r="D583" s="2" t="n"/>
      <c r="E583" s="2" t="n"/>
      <c r="F583" s="4" t="n"/>
      <c r="G583" s="33" t="n"/>
      <c r="H583" s="33" t="n"/>
      <c r="I583" s="6" t="n"/>
      <c r="J583" s="6" t="n"/>
      <c r="K583" s="2" t="n"/>
      <c r="L583" s="2" t="n"/>
      <c r="M583" s="9">
        <f>IF(A583="","",IFERROR(VLOOKUP(L583,'Listas'!$A$2:$B$4,2,FALSE),0))</f>
        <v/>
      </c>
      <c r="N583" s="9">
        <f>IF(A583="","",IF(K583="Concluída",1,0))</f>
        <v/>
      </c>
      <c r="O583" s="10">
        <f>IF(A583="","",IF(K583="Pendente","Pendente",IF(AND(K583="Concluída",H583&gt;G583),"Sim","Não")))</f>
        <v/>
      </c>
      <c r="P583" s="4" t="n"/>
    </row>
    <row r="584">
      <c r="A584" s="2" t="n"/>
      <c r="B584" s="32" t="n"/>
      <c r="C584" s="2" t="n"/>
      <c r="D584" s="2" t="n"/>
      <c r="E584" s="2" t="n"/>
      <c r="F584" s="4" t="n"/>
      <c r="G584" s="33" t="n"/>
      <c r="H584" s="33" t="n"/>
      <c r="I584" s="6" t="n"/>
      <c r="J584" s="6" t="n"/>
      <c r="K584" s="2" t="n"/>
      <c r="L584" s="2" t="n"/>
      <c r="M584" s="7">
        <f>IF(A584="","",IFERROR(VLOOKUP(L584,'Listas'!$A$2:$B$4,2,FALSE),0))</f>
        <v/>
      </c>
      <c r="N584" s="7">
        <f>IF(A584="","",IF(K584="Concluída",1,0))</f>
        <v/>
      </c>
      <c r="O584" s="8">
        <f>IF(A584="","",IF(K584="Pendente","Pendente",IF(AND(K584="Concluída",H584&gt;G584),"Sim","Não")))</f>
        <v/>
      </c>
      <c r="P584" s="4" t="n"/>
    </row>
    <row r="585">
      <c r="A585" s="2" t="n"/>
      <c r="B585" s="32" t="n"/>
      <c r="C585" s="2" t="n"/>
      <c r="D585" s="2" t="n"/>
      <c r="E585" s="2" t="n"/>
      <c r="F585" s="4" t="n"/>
      <c r="G585" s="33" t="n"/>
      <c r="H585" s="33" t="n"/>
      <c r="I585" s="6" t="n"/>
      <c r="J585" s="6" t="n"/>
      <c r="K585" s="2" t="n"/>
      <c r="L585" s="2" t="n"/>
      <c r="M585" s="9">
        <f>IF(A585="","",IFERROR(VLOOKUP(L585,'Listas'!$A$2:$B$4,2,FALSE),0))</f>
        <v/>
      </c>
      <c r="N585" s="9">
        <f>IF(A585="","",IF(K585="Concluída",1,0))</f>
        <v/>
      </c>
      <c r="O585" s="10">
        <f>IF(A585="","",IF(K585="Pendente","Pendente",IF(AND(K585="Concluída",H585&gt;G585),"Sim","Não")))</f>
        <v/>
      </c>
      <c r="P585" s="4" t="n"/>
    </row>
    <row r="586">
      <c r="A586" s="2" t="n"/>
      <c r="B586" s="32" t="n"/>
      <c r="C586" s="2" t="n"/>
      <c r="D586" s="2" t="n"/>
      <c r="E586" s="2" t="n"/>
      <c r="F586" s="4" t="n"/>
      <c r="G586" s="33" t="n"/>
      <c r="H586" s="33" t="n"/>
      <c r="I586" s="6" t="n"/>
      <c r="J586" s="6" t="n"/>
      <c r="K586" s="2" t="n"/>
      <c r="L586" s="2" t="n"/>
      <c r="M586" s="7">
        <f>IF(A586="","",IFERROR(VLOOKUP(L586,'Listas'!$A$2:$B$4,2,FALSE),0))</f>
        <v/>
      </c>
      <c r="N586" s="7">
        <f>IF(A586="","",IF(K586="Concluída",1,0))</f>
        <v/>
      </c>
      <c r="O586" s="8">
        <f>IF(A586="","",IF(K586="Pendente","Pendente",IF(AND(K586="Concluída",H586&gt;G586),"Sim","Não")))</f>
        <v/>
      </c>
      <c r="P586" s="4" t="n"/>
    </row>
    <row r="587">
      <c r="A587" s="2" t="n"/>
      <c r="B587" s="32" t="n"/>
      <c r="C587" s="2" t="n"/>
      <c r="D587" s="2" t="n"/>
      <c r="E587" s="2" t="n"/>
      <c r="F587" s="4" t="n"/>
      <c r="G587" s="33" t="n"/>
      <c r="H587" s="33" t="n"/>
      <c r="I587" s="6" t="n"/>
      <c r="J587" s="6" t="n"/>
      <c r="K587" s="2" t="n"/>
      <c r="L587" s="2" t="n"/>
      <c r="M587" s="9">
        <f>IF(A587="","",IFERROR(VLOOKUP(L587,'Listas'!$A$2:$B$4,2,FALSE),0))</f>
        <v/>
      </c>
      <c r="N587" s="9">
        <f>IF(A587="","",IF(K587="Concluída",1,0))</f>
        <v/>
      </c>
      <c r="O587" s="10">
        <f>IF(A587="","",IF(K587="Pendente","Pendente",IF(AND(K587="Concluída",H587&gt;G587),"Sim","Não")))</f>
        <v/>
      </c>
      <c r="P587" s="4" t="n"/>
    </row>
    <row r="588">
      <c r="A588" s="2" t="n"/>
      <c r="B588" s="32" t="n"/>
      <c r="C588" s="2" t="n"/>
      <c r="D588" s="2" t="n"/>
      <c r="E588" s="2" t="n"/>
      <c r="F588" s="4" t="n"/>
      <c r="G588" s="33" t="n"/>
      <c r="H588" s="33" t="n"/>
      <c r="I588" s="6" t="n"/>
      <c r="J588" s="6" t="n"/>
      <c r="K588" s="2" t="n"/>
      <c r="L588" s="2" t="n"/>
      <c r="M588" s="7">
        <f>IF(A588="","",IFERROR(VLOOKUP(L588,'Listas'!$A$2:$B$4,2,FALSE),0))</f>
        <v/>
      </c>
      <c r="N588" s="7">
        <f>IF(A588="","",IF(K588="Concluída",1,0))</f>
        <v/>
      </c>
      <c r="O588" s="8">
        <f>IF(A588="","",IF(K588="Pendente","Pendente",IF(AND(K588="Concluída",H588&gt;G588),"Sim","Não")))</f>
        <v/>
      </c>
      <c r="P588" s="4" t="n"/>
    </row>
    <row r="589">
      <c r="A589" s="2" t="n"/>
      <c r="B589" s="32" t="n"/>
      <c r="C589" s="2" t="n"/>
      <c r="D589" s="2" t="n"/>
      <c r="E589" s="2" t="n"/>
      <c r="F589" s="4" t="n"/>
      <c r="G589" s="33" t="n"/>
      <c r="H589" s="33" t="n"/>
      <c r="I589" s="6" t="n"/>
      <c r="J589" s="6" t="n"/>
      <c r="K589" s="2" t="n"/>
      <c r="L589" s="2" t="n"/>
      <c r="M589" s="9">
        <f>IF(A589="","",IFERROR(VLOOKUP(L589,'Listas'!$A$2:$B$4,2,FALSE),0))</f>
        <v/>
      </c>
      <c r="N589" s="9">
        <f>IF(A589="","",IF(K589="Concluída",1,0))</f>
        <v/>
      </c>
      <c r="O589" s="10">
        <f>IF(A589="","",IF(K589="Pendente","Pendente",IF(AND(K589="Concluída",H589&gt;G589),"Sim","Não")))</f>
        <v/>
      </c>
      <c r="P589" s="4" t="n"/>
    </row>
    <row r="590">
      <c r="A590" s="2" t="n"/>
      <c r="B590" s="32" t="n"/>
      <c r="C590" s="2" t="n"/>
      <c r="D590" s="2" t="n"/>
      <c r="E590" s="2" t="n"/>
      <c r="F590" s="4" t="n"/>
      <c r="G590" s="33" t="n"/>
      <c r="H590" s="33" t="n"/>
      <c r="I590" s="6" t="n"/>
      <c r="J590" s="6" t="n"/>
      <c r="K590" s="2" t="n"/>
      <c r="L590" s="2" t="n"/>
      <c r="M590" s="7">
        <f>IF(A590="","",IFERROR(VLOOKUP(L590,'Listas'!$A$2:$B$4,2,FALSE),0))</f>
        <v/>
      </c>
      <c r="N590" s="7">
        <f>IF(A590="","",IF(K590="Concluída",1,0))</f>
        <v/>
      </c>
      <c r="O590" s="8">
        <f>IF(A590="","",IF(K590="Pendente","Pendente",IF(AND(K590="Concluída",H590&gt;G590),"Sim","Não")))</f>
        <v/>
      </c>
      <c r="P590" s="4" t="n"/>
    </row>
    <row r="591">
      <c r="A591" s="2" t="n"/>
      <c r="B591" s="32" t="n"/>
      <c r="C591" s="2" t="n"/>
      <c r="D591" s="2" t="n"/>
      <c r="E591" s="2" t="n"/>
      <c r="F591" s="4" t="n"/>
      <c r="G591" s="33" t="n"/>
      <c r="H591" s="33" t="n"/>
      <c r="I591" s="6" t="n"/>
      <c r="J591" s="6" t="n"/>
      <c r="K591" s="2" t="n"/>
      <c r="L591" s="2" t="n"/>
      <c r="M591" s="9">
        <f>IF(A591="","",IFERROR(VLOOKUP(L591,'Listas'!$A$2:$B$4,2,FALSE),0))</f>
        <v/>
      </c>
      <c r="N591" s="9">
        <f>IF(A591="","",IF(K591="Concluída",1,0))</f>
        <v/>
      </c>
      <c r="O591" s="10">
        <f>IF(A591="","",IF(K591="Pendente","Pendente",IF(AND(K591="Concluída",H591&gt;G591),"Sim","Não")))</f>
        <v/>
      </c>
      <c r="P591" s="4" t="n"/>
    </row>
    <row r="592">
      <c r="A592" s="2" t="n"/>
      <c r="B592" s="32" t="n"/>
      <c r="C592" s="2" t="n"/>
      <c r="D592" s="2" t="n"/>
      <c r="E592" s="2" t="n"/>
      <c r="F592" s="4" t="n"/>
      <c r="G592" s="33" t="n"/>
      <c r="H592" s="33" t="n"/>
      <c r="I592" s="6" t="n"/>
      <c r="J592" s="6" t="n"/>
      <c r="K592" s="2" t="n"/>
      <c r="L592" s="2" t="n"/>
      <c r="M592" s="7">
        <f>IF(A592="","",IFERROR(VLOOKUP(L592,'Listas'!$A$2:$B$4,2,FALSE),0))</f>
        <v/>
      </c>
      <c r="N592" s="7">
        <f>IF(A592="","",IF(K592="Concluída",1,0))</f>
        <v/>
      </c>
      <c r="O592" s="8">
        <f>IF(A592="","",IF(K592="Pendente","Pendente",IF(AND(K592="Concluída",H592&gt;G592),"Sim","Não")))</f>
        <v/>
      </c>
      <c r="P592" s="4" t="n"/>
    </row>
    <row r="593">
      <c r="A593" s="2" t="n"/>
      <c r="B593" s="32" t="n"/>
      <c r="C593" s="2" t="n"/>
      <c r="D593" s="2" t="n"/>
      <c r="E593" s="2" t="n"/>
      <c r="F593" s="4" t="n"/>
      <c r="G593" s="33" t="n"/>
      <c r="H593" s="33" t="n"/>
      <c r="I593" s="6" t="n"/>
      <c r="J593" s="6" t="n"/>
      <c r="K593" s="2" t="n"/>
      <c r="L593" s="2" t="n"/>
      <c r="M593" s="9">
        <f>IF(A593="","",IFERROR(VLOOKUP(L593,'Listas'!$A$2:$B$4,2,FALSE),0))</f>
        <v/>
      </c>
      <c r="N593" s="9">
        <f>IF(A593="","",IF(K593="Concluída",1,0))</f>
        <v/>
      </c>
      <c r="O593" s="10">
        <f>IF(A593="","",IF(K593="Pendente","Pendente",IF(AND(K593="Concluída",H593&gt;G593),"Sim","Não")))</f>
        <v/>
      </c>
      <c r="P593" s="4" t="n"/>
    </row>
    <row r="594">
      <c r="A594" s="2" t="n"/>
      <c r="B594" s="32" t="n"/>
      <c r="C594" s="2" t="n"/>
      <c r="D594" s="2" t="n"/>
      <c r="E594" s="2" t="n"/>
      <c r="F594" s="4" t="n"/>
      <c r="G594" s="33" t="n"/>
      <c r="H594" s="33" t="n"/>
      <c r="I594" s="6" t="n"/>
      <c r="J594" s="6" t="n"/>
      <c r="K594" s="2" t="n"/>
      <c r="L594" s="2" t="n"/>
      <c r="M594" s="7">
        <f>IF(A594="","",IFERROR(VLOOKUP(L594,'Listas'!$A$2:$B$4,2,FALSE),0))</f>
        <v/>
      </c>
      <c r="N594" s="7">
        <f>IF(A594="","",IF(K594="Concluída",1,0))</f>
        <v/>
      </c>
      <c r="O594" s="8">
        <f>IF(A594="","",IF(K594="Pendente","Pendente",IF(AND(K594="Concluída",H594&gt;G594),"Sim","Não")))</f>
        <v/>
      </c>
      <c r="P594" s="4" t="n"/>
    </row>
    <row r="595">
      <c r="A595" s="2" t="n"/>
      <c r="B595" s="32" t="n"/>
      <c r="C595" s="2" t="n"/>
      <c r="D595" s="2" t="n"/>
      <c r="E595" s="2" t="n"/>
      <c r="F595" s="4" t="n"/>
      <c r="G595" s="33" t="n"/>
      <c r="H595" s="33" t="n"/>
      <c r="I595" s="6" t="n"/>
      <c r="J595" s="6" t="n"/>
      <c r="K595" s="2" t="n"/>
      <c r="L595" s="2" t="n"/>
      <c r="M595" s="9">
        <f>IF(A595="","",IFERROR(VLOOKUP(L595,'Listas'!$A$2:$B$4,2,FALSE),0))</f>
        <v/>
      </c>
      <c r="N595" s="9">
        <f>IF(A595="","",IF(K595="Concluída",1,0))</f>
        <v/>
      </c>
      <c r="O595" s="10">
        <f>IF(A595="","",IF(K595="Pendente","Pendente",IF(AND(K595="Concluída",H595&gt;G595),"Sim","Não")))</f>
        <v/>
      </c>
      <c r="P595" s="4" t="n"/>
    </row>
    <row r="596">
      <c r="A596" s="2" t="n"/>
      <c r="B596" s="32" t="n"/>
      <c r="C596" s="2" t="n"/>
      <c r="D596" s="2" t="n"/>
      <c r="E596" s="2" t="n"/>
      <c r="F596" s="4" t="n"/>
      <c r="G596" s="33" t="n"/>
      <c r="H596" s="33" t="n"/>
      <c r="I596" s="6" t="n"/>
      <c r="J596" s="6" t="n"/>
      <c r="K596" s="2" t="n"/>
      <c r="L596" s="2" t="n"/>
      <c r="M596" s="7">
        <f>IF(A596="","",IFERROR(VLOOKUP(L596,'Listas'!$A$2:$B$4,2,FALSE),0))</f>
        <v/>
      </c>
      <c r="N596" s="7">
        <f>IF(A596="","",IF(K596="Concluída",1,0))</f>
        <v/>
      </c>
      <c r="O596" s="8">
        <f>IF(A596="","",IF(K596="Pendente","Pendente",IF(AND(K596="Concluída",H596&gt;G596),"Sim","Não")))</f>
        <v/>
      </c>
      <c r="P596" s="4" t="n"/>
    </row>
    <row r="597">
      <c r="A597" s="2" t="n"/>
      <c r="B597" s="32" t="n"/>
      <c r="C597" s="2" t="n"/>
      <c r="D597" s="2" t="n"/>
      <c r="E597" s="2" t="n"/>
      <c r="F597" s="4" t="n"/>
      <c r="G597" s="33" t="n"/>
      <c r="H597" s="33" t="n"/>
      <c r="I597" s="6" t="n"/>
      <c r="J597" s="6" t="n"/>
      <c r="K597" s="2" t="n"/>
      <c r="L597" s="2" t="n"/>
      <c r="M597" s="9">
        <f>IF(A597="","",IFERROR(VLOOKUP(L597,'Listas'!$A$2:$B$4,2,FALSE),0))</f>
        <v/>
      </c>
      <c r="N597" s="9">
        <f>IF(A597="","",IF(K597="Concluída",1,0))</f>
        <v/>
      </c>
      <c r="O597" s="10">
        <f>IF(A597="","",IF(K597="Pendente","Pendente",IF(AND(K597="Concluída",H597&gt;G597),"Sim","Não")))</f>
        <v/>
      </c>
      <c r="P597" s="4" t="n"/>
    </row>
    <row r="598">
      <c r="A598" s="2" t="n"/>
      <c r="B598" s="32" t="n"/>
      <c r="C598" s="2" t="n"/>
      <c r="D598" s="2" t="n"/>
      <c r="E598" s="2" t="n"/>
      <c r="F598" s="4" t="n"/>
      <c r="G598" s="33" t="n"/>
      <c r="H598" s="33" t="n"/>
      <c r="I598" s="6" t="n"/>
      <c r="J598" s="6" t="n"/>
      <c r="K598" s="2" t="n"/>
      <c r="L598" s="2" t="n"/>
      <c r="M598" s="7">
        <f>IF(A598="","",IFERROR(VLOOKUP(L598,'Listas'!$A$2:$B$4,2,FALSE),0))</f>
        <v/>
      </c>
      <c r="N598" s="7">
        <f>IF(A598="","",IF(K598="Concluída",1,0))</f>
        <v/>
      </c>
      <c r="O598" s="8">
        <f>IF(A598="","",IF(K598="Pendente","Pendente",IF(AND(K598="Concluída",H598&gt;G598),"Sim","Não")))</f>
        <v/>
      </c>
      <c r="P598" s="4" t="n"/>
    </row>
    <row r="599">
      <c r="A599" s="2" t="n"/>
      <c r="B599" s="32" t="n"/>
      <c r="C599" s="2" t="n"/>
      <c r="D599" s="2" t="n"/>
      <c r="E599" s="2" t="n"/>
      <c r="F599" s="4" t="n"/>
      <c r="G599" s="33" t="n"/>
      <c r="H599" s="33" t="n"/>
      <c r="I599" s="6" t="n"/>
      <c r="J599" s="6" t="n"/>
      <c r="K599" s="2" t="n"/>
      <c r="L599" s="2" t="n"/>
      <c r="M599" s="9">
        <f>IF(A599="","",IFERROR(VLOOKUP(L599,'Listas'!$A$2:$B$4,2,FALSE),0))</f>
        <v/>
      </c>
      <c r="N599" s="9">
        <f>IF(A599="","",IF(K599="Concluída",1,0))</f>
        <v/>
      </c>
      <c r="O599" s="10">
        <f>IF(A599="","",IF(K599="Pendente","Pendente",IF(AND(K599="Concluída",H599&gt;G599),"Sim","Não")))</f>
        <v/>
      </c>
      <c r="P599" s="4" t="n"/>
    </row>
    <row r="600">
      <c r="A600" s="2" t="n"/>
      <c r="B600" s="32" t="n"/>
      <c r="C600" s="2" t="n"/>
      <c r="D600" s="2" t="n"/>
      <c r="E600" s="2" t="n"/>
      <c r="F600" s="4" t="n"/>
      <c r="G600" s="33" t="n"/>
      <c r="H600" s="33" t="n"/>
      <c r="I600" s="6" t="n"/>
      <c r="J600" s="6" t="n"/>
      <c r="K600" s="2" t="n"/>
      <c r="L600" s="2" t="n"/>
      <c r="M600" s="7">
        <f>IF(A600="","",IFERROR(VLOOKUP(L600,'Listas'!$A$2:$B$4,2,FALSE),0))</f>
        <v/>
      </c>
      <c r="N600" s="7">
        <f>IF(A600="","",IF(K600="Concluída",1,0))</f>
        <v/>
      </c>
      <c r="O600" s="8">
        <f>IF(A600="","",IF(K600="Pendente","Pendente",IF(AND(K600="Concluída",H600&gt;G600),"Sim","Não")))</f>
        <v/>
      </c>
      <c r="P600" s="4" t="n"/>
    </row>
    <row r="601">
      <c r="A601" s="2" t="n"/>
      <c r="B601" s="32" t="n"/>
      <c r="C601" s="2" t="n"/>
      <c r="D601" s="2" t="n"/>
      <c r="E601" s="2" t="n"/>
      <c r="F601" s="4" t="n"/>
      <c r="G601" s="33" t="n"/>
      <c r="H601" s="33" t="n"/>
      <c r="I601" s="6" t="n"/>
      <c r="J601" s="6" t="n"/>
      <c r="K601" s="2" t="n"/>
      <c r="L601" s="2" t="n"/>
      <c r="M601" s="9">
        <f>IF(A601="","",IFERROR(VLOOKUP(L601,'Listas'!$A$2:$B$4,2,FALSE),0))</f>
        <v/>
      </c>
      <c r="N601" s="9">
        <f>IF(A601="","",IF(K601="Concluída",1,0))</f>
        <v/>
      </c>
      <c r="O601" s="10">
        <f>IF(A601="","",IF(K601="Pendente","Pendente",IF(AND(K601="Concluída",H601&gt;G601),"Sim","Não")))</f>
        <v/>
      </c>
      <c r="P601" s="4" t="n"/>
    </row>
    <row r="602">
      <c r="A602" s="2" t="n"/>
      <c r="B602" s="32" t="n"/>
      <c r="C602" s="2" t="n"/>
      <c r="D602" s="2" t="n"/>
      <c r="E602" s="2" t="n"/>
      <c r="F602" s="4" t="n"/>
      <c r="G602" s="33" t="n"/>
      <c r="H602" s="33" t="n"/>
      <c r="I602" s="6" t="n"/>
      <c r="J602" s="6" t="n"/>
      <c r="K602" s="2" t="n"/>
      <c r="L602" s="2" t="n"/>
      <c r="M602" s="7">
        <f>IF(A602="","",IFERROR(VLOOKUP(L602,'Listas'!$A$2:$B$4,2,FALSE),0))</f>
        <v/>
      </c>
      <c r="N602" s="7">
        <f>IF(A602="","",IF(K602="Concluída",1,0))</f>
        <v/>
      </c>
      <c r="O602" s="8">
        <f>IF(A602="","",IF(K602="Pendente","Pendente",IF(AND(K602="Concluída",H602&gt;G602),"Sim","Não")))</f>
        <v/>
      </c>
      <c r="P602" s="4" t="n"/>
    </row>
    <row r="603">
      <c r="A603" s="2" t="n"/>
      <c r="B603" s="32" t="n"/>
      <c r="C603" s="2" t="n"/>
      <c r="D603" s="2" t="n"/>
      <c r="E603" s="2" t="n"/>
      <c r="F603" s="4" t="n"/>
      <c r="G603" s="33" t="n"/>
      <c r="H603" s="33" t="n"/>
      <c r="I603" s="6" t="n"/>
      <c r="J603" s="6" t="n"/>
      <c r="K603" s="2" t="n"/>
      <c r="L603" s="2" t="n"/>
      <c r="M603" s="9">
        <f>IF(A603="","",IFERROR(VLOOKUP(L603,'Listas'!$A$2:$B$4,2,FALSE),0))</f>
        <v/>
      </c>
      <c r="N603" s="9">
        <f>IF(A603="","",IF(K603="Concluída",1,0))</f>
        <v/>
      </c>
      <c r="O603" s="10">
        <f>IF(A603="","",IF(K603="Pendente","Pendente",IF(AND(K603="Concluída",H603&gt;G603),"Sim","Não")))</f>
        <v/>
      </c>
      <c r="P603" s="4" t="n"/>
    </row>
    <row r="604">
      <c r="A604" s="2" t="n"/>
      <c r="B604" s="32" t="n"/>
      <c r="C604" s="2" t="n"/>
      <c r="D604" s="2" t="n"/>
      <c r="E604" s="2" t="n"/>
      <c r="F604" s="4" t="n"/>
      <c r="G604" s="33" t="n"/>
      <c r="H604" s="33" t="n"/>
      <c r="I604" s="6" t="n"/>
      <c r="J604" s="6" t="n"/>
      <c r="K604" s="2" t="n"/>
      <c r="L604" s="2" t="n"/>
      <c r="M604" s="7">
        <f>IF(A604="","",IFERROR(VLOOKUP(L604,'Listas'!$A$2:$B$4,2,FALSE),0))</f>
        <v/>
      </c>
      <c r="N604" s="7">
        <f>IF(A604="","",IF(K604="Concluída",1,0))</f>
        <v/>
      </c>
      <c r="O604" s="8">
        <f>IF(A604="","",IF(K604="Pendente","Pendente",IF(AND(K604="Concluída",H604&gt;G604),"Sim","Não")))</f>
        <v/>
      </c>
      <c r="P604" s="4" t="n"/>
    </row>
    <row r="605">
      <c r="A605" s="2" t="n"/>
      <c r="B605" s="32" t="n"/>
      <c r="C605" s="2" t="n"/>
      <c r="D605" s="2" t="n"/>
      <c r="E605" s="2" t="n"/>
      <c r="F605" s="4" t="n"/>
      <c r="G605" s="33" t="n"/>
      <c r="H605" s="33" t="n"/>
      <c r="I605" s="6" t="n"/>
      <c r="J605" s="6" t="n"/>
      <c r="K605" s="2" t="n"/>
      <c r="L605" s="2" t="n"/>
      <c r="M605" s="9">
        <f>IF(A605="","",IFERROR(VLOOKUP(L605,'Listas'!$A$2:$B$4,2,FALSE),0))</f>
        <v/>
      </c>
      <c r="N605" s="9">
        <f>IF(A605="","",IF(K605="Concluída",1,0))</f>
        <v/>
      </c>
      <c r="O605" s="10">
        <f>IF(A605="","",IF(K605="Pendente","Pendente",IF(AND(K605="Concluída",H605&gt;G605),"Sim","Não")))</f>
        <v/>
      </c>
      <c r="P605" s="4" t="n"/>
    </row>
    <row r="606">
      <c r="A606" s="2" t="n"/>
      <c r="B606" s="32" t="n"/>
      <c r="C606" s="2" t="n"/>
      <c r="D606" s="2" t="n"/>
      <c r="E606" s="2" t="n"/>
      <c r="F606" s="4" t="n"/>
      <c r="G606" s="33" t="n"/>
      <c r="H606" s="33" t="n"/>
      <c r="I606" s="6" t="n"/>
      <c r="J606" s="6" t="n"/>
      <c r="K606" s="2" t="n"/>
      <c r="L606" s="2" t="n"/>
      <c r="M606" s="7">
        <f>IF(A606="","",IFERROR(VLOOKUP(L606,'Listas'!$A$2:$B$4,2,FALSE),0))</f>
        <v/>
      </c>
      <c r="N606" s="7">
        <f>IF(A606="","",IF(K606="Concluída",1,0))</f>
        <v/>
      </c>
      <c r="O606" s="8">
        <f>IF(A606="","",IF(K606="Pendente","Pendente",IF(AND(K606="Concluída",H606&gt;G606),"Sim","Não")))</f>
        <v/>
      </c>
      <c r="P606" s="4" t="n"/>
    </row>
    <row r="607">
      <c r="A607" s="2" t="n"/>
      <c r="B607" s="32" t="n"/>
      <c r="C607" s="2" t="n"/>
      <c r="D607" s="2" t="n"/>
      <c r="E607" s="2" t="n"/>
      <c r="F607" s="4" t="n"/>
      <c r="G607" s="33" t="n"/>
      <c r="H607" s="33" t="n"/>
      <c r="I607" s="6" t="n"/>
      <c r="J607" s="6" t="n"/>
      <c r="K607" s="2" t="n"/>
      <c r="L607" s="2" t="n"/>
      <c r="M607" s="9">
        <f>IF(A607="","",IFERROR(VLOOKUP(L607,'Listas'!$A$2:$B$4,2,FALSE),0))</f>
        <v/>
      </c>
      <c r="N607" s="9">
        <f>IF(A607="","",IF(K607="Concluída",1,0))</f>
        <v/>
      </c>
      <c r="O607" s="10">
        <f>IF(A607="","",IF(K607="Pendente","Pendente",IF(AND(K607="Concluída",H607&gt;G607),"Sim","Não")))</f>
        <v/>
      </c>
      <c r="P607" s="4" t="n"/>
    </row>
    <row r="608">
      <c r="A608" s="2" t="n"/>
      <c r="B608" s="32" t="n"/>
      <c r="C608" s="2" t="n"/>
      <c r="D608" s="2" t="n"/>
      <c r="E608" s="2" t="n"/>
      <c r="F608" s="4" t="n"/>
      <c r="G608" s="33" t="n"/>
      <c r="H608" s="33" t="n"/>
      <c r="I608" s="6" t="n"/>
      <c r="J608" s="6" t="n"/>
      <c r="K608" s="2" t="n"/>
      <c r="L608" s="2" t="n"/>
      <c r="M608" s="7">
        <f>IF(A608="","",IFERROR(VLOOKUP(L608,'Listas'!$A$2:$B$4,2,FALSE),0))</f>
        <v/>
      </c>
      <c r="N608" s="7">
        <f>IF(A608="","",IF(K608="Concluída",1,0))</f>
        <v/>
      </c>
      <c r="O608" s="8">
        <f>IF(A608="","",IF(K608="Pendente","Pendente",IF(AND(K608="Concluída",H608&gt;G608),"Sim","Não")))</f>
        <v/>
      </c>
      <c r="P608" s="4" t="n"/>
    </row>
    <row r="609">
      <c r="A609" s="2" t="n"/>
      <c r="B609" s="32" t="n"/>
      <c r="C609" s="2" t="n"/>
      <c r="D609" s="2" t="n"/>
      <c r="E609" s="2" t="n"/>
      <c r="F609" s="4" t="n"/>
      <c r="G609" s="33" t="n"/>
      <c r="H609" s="33" t="n"/>
      <c r="I609" s="6" t="n"/>
      <c r="J609" s="6" t="n"/>
      <c r="K609" s="2" t="n"/>
      <c r="L609" s="2" t="n"/>
      <c r="M609" s="9">
        <f>IF(A609="","",IFERROR(VLOOKUP(L609,'Listas'!$A$2:$B$4,2,FALSE),0))</f>
        <v/>
      </c>
      <c r="N609" s="9">
        <f>IF(A609="","",IF(K609="Concluída",1,0))</f>
        <v/>
      </c>
      <c r="O609" s="10">
        <f>IF(A609="","",IF(K609="Pendente","Pendente",IF(AND(K609="Concluída",H609&gt;G609),"Sim","Não")))</f>
        <v/>
      </c>
      <c r="P609" s="4" t="n"/>
    </row>
    <row r="610">
      <c r="A610" s="2" t="n"/>
      <c r="B610" s="32" t="n"/>
      <c r="C610" s="2" t="n"/>
      <c r="D610" s="2" t="n"/>
      <c r="E610" s="2" t="n"/>
      <c r="F610" s="4" t="n"/>
      <c r="G610" s="33" t="n"/>
      <c r="H610" s="33" t="n"/>
      <c r="I610" s="6" t="n"/>
      <c r="J610" s="6" t="n"/>
      <c r="K610" s="2" t="n"/>
      <c r="L610" s="2" t="n"/>
      <c r="M610" s="7">
        <f>IF(A610="","",IFERROR(VLOOKUP(L610,'Listas'!$A$2:$B$4,2,FALSE),0))</f>
        <v/>
      </c>
      <c r="N610" s="7">
        <f>IF(A610="","",IF(K610="Concluída",1,0))</f>
        <v/>
      </c>
      <c r="O610" s="8">
        <f>IF(A610="","",IF(K610="Pendente","Pendente",IF(AND(K610="Concluída",H610&gt;G610),"Sim","Não")))</f>
        <v/>
      </c>
      <c r="P610" s="4" t="n"/>
    </row>
    <row r="611">
      <c r="A611" s="2" t="n"/>
      <c r="B611" s="32" t="n"/>
      <c r="C611" s="2" t="n"/>
      <c r="D611" s="2" t="n"/>
      <c r="E611" s="2" t="n"/>
      <c r="F611" s="4" t="n"/>
      <c r="G611" s="33" t="n"/>
      <c r="H611" s="33" t="n"/>
      <c r="I611" s="6" t="n"/>
      <c r="J611" s="6" t="n"/>
      <c r="K611" s="2" t="n"/>
      <c r="L611" s="2" t="n"/>
      <c r="M611" s="9">
        <f>IF(A611="","",IFERROR(VLOOKUP(L611,'Listas'!$A$2:$B$4,2,FALSE),0))</f>
        <v/>
      </c>
      <c r="N611" s="9">
        <f>IF(A611="","",IF(K611="Concluída",1,0))</f>
        <v/>
      </c>
      <c r="O611" s="10">
        <f>IF(A611="","",IF(K611="Pendente","Pendente",IF(AND(K611="Concluída",H611&gt;G611),"Sim","Não")))</f>
        <v/>
      </c>
      <c r="P611" s="4" t="n"/>
    </row>
    <row r="612">
      <c r="A612" s="2" t="n"/>
      <c r="B612" s="32" t="n"/>
      <c r="C612" s="2" t="n"/>
      <c r="D612" s="2" t="n"/>
      <c r="E612" s="2" t="n"/>
      <c r="F612" s="4" t="n"/>
      <c r="G612" s="33" t="n"/>
      <c r="H612" s="33" t="n"/>
      <c r="I612" s="6" t="n"/>
      <c r="J612" s="6" t="n"/>
      <c r="K612" s="2" t="n"/>
      <c r="L612" s="2" t="n"/>
      <c r="M612" s="7">
        <f>IF(A612="","",IFERROR(VLOOKUP(L612,'Listas'!$A$2:$B$4,2,FALSE),0))</f>
        <v/>
      </c>
      <c r="N612" s="7">
        <f>IF(A612="","",IF(K612="Concluída",1,0))</f>
        <v/>
      </c>
      <c r="O612" s="8">
        <f>IF(A612="","",IF(K612="Pendente","Pendente",IF(AND(K612="Concluída",H612&gt;G612),"Sim","Não")))</f>
        <v/>
      </c>
      <c r="P612" s="4" t="n"/>
    </row>
    <row r="613">
      <c r="A613" s="2" t="n"/>
      <c r="B613" s="32" t="n"/>
      <c r="C613" s="2" t="n"/>
      <c r="D613" s="2" t="n"/>
      <c r="E613" s="2" t="n"/>
      <c r="F613" s="4" t="n"/>
      <c r="G613" s="33" t="n"/>
      <c r="H613" s="33" t="n"/>
      <c r="I613" s="6" t="n"/>
      <c r="J613" s="6" t="n"/>
      <c r="K613" s="2" t="n"/>
      <c r="L613" s="2" t="n"/>
      <c r="M613" s="9">
        <f>IF(A613="","",IFERROR(VLOOKUP(L613,'Listas'!$A$2:$B$4,2,FALSE),0))</f>
        <v/>
      </c>
      <c r="N613" s="9">
        <f>IF(A613="","",IF(K613="Concluída",1,0))</f>
        <v/>
      </c>
      <c r="O613" s="10">
        <f>IF(A613="","",IF(K613="Pendente","Pendente",IF(AND(K613="Concluída",H613&gt;G613),"Sim","Não")))</f>
        <v/>
      </c>
      <c r="P613" s="4" t="n"/>
    </row>
    <row r="614">
      <c r="A614" s="2" t="n"/>
      <c r="B614" s="32" t="n"/>
      <c r="C614" s="2" t="n"/>
      <c r="D614" s="2" t="n"/>
      <c r="E614" s="2" t="n"/>
      <c r="F614" s="4" t="n"/>
      <c r="G614" s="33" t="n"/>
      <c r="H614" s="33" t="n"/>
      <c r="I614" s="6" t="n"/>
      <c r="J614" s="6" t="n"/>
      <c r="K614" s="2" t="n"/>
      <c r="L614" s="2" t="n"/>
      <c r="M614" s="7">
        <f>IF(A614="","",IFERROR(VLOOKUP(L614,'Listas'!$A$2:$B$4,2,FALSE),0))</f>
        <v/>
      </c>
      <c r="N614" s="7">
        <f>IF(A614="","",IF(K614="Concluída",1,0))</f>
        <v/>
      </c>
      <c r="O614" s="8">
        <f>IF(A614="","",IF(K614="Pendente","Pendente",IF(AND(K614="Concluída",H614&gt;G614),"Sim","Não")))</f>
        <v/>
      </c>
      <c r="P614" s="4" t="n"/>
    </row>
    <row r="615">
      <c r="A615" s="2" t="n"/>
      <c r="B615" s="32" t="n"/>
      <c r="C615" s="2" t="n"/>
      <c r="D615" s="2" t="n"/>
      <c r="E615" s="2" t="n"/>
      <c r="F615" s="4" t="n"/>
      <c r="G615" s="33" t="n"/>
      <c r="H615" s="33" t="n"/>
      <c r="I615" s="6" t="n"/>
      <c r="J615" s="6" t="n"/>
      <c r="K615" s="2" t="n"/>
      <c r="L615" s="2" t="n"/>
      <c r="M615" s="9">
        <f>IF(A615="","",IFERROR(VLOOKUP(L615,'Listas'!$A$2:$B$4,2,FALSE),0))</f>
        <v/>
      </c>
      <c r="N615" s="9">
        <f>IF(A615="","",IF(K615="Concluída",1,0))</f>
        <v/>
      </c>
      <c r="O615" s="10">
        <f>IF(A615="","",IF(K615="Pendente","Pendente",IF(AND(K615="Concluída",H615&gt;G615),"Sim","Não")))</f>
        <v/>
      </c>
      <c r="P615" s="4" t="n"/>
    </row>
    <row r="616">
      <c r="A616" s="2" t="n"/>
      <c r="B616" s="32" t="n"/>
      <c r="C616" s="2" t="n"/>
      <c r="D616" s="2" t="n"/>
      <c r="E616" s="2" t="n"/>
      <c r="F616" s="4" t="n"/>
      <c r="G616" s="33" t="n"/>
      <c r="H616" s="33" t="n"/>
      <c r="I616" s="6" t="n"/>
      <c r="J616" s="6" t="n"/>
      <c r="K616" s="2" t="n"/>
      <c r="L616" s="2" t="n"/>
      <c r="M616" s="7">
        <f>IF(A616="","",IFERROR(VLOOKUP(L616,'Listas'!$A$2:$B$4,2,FALSE),0))</f>
        <v/>
      </c>
      <c r="N616" s="7">
        <f>IF(A616="","",IF(K616="Concluída",1,0))</f>
        <v/>
      </c>
      <c r="O616" s="8">
        <f>IF(A616="","",IF(K616="Pendente","Pendente",IF(AND(K616="Concluída",H616&gt;G616),"Sim","Não")))</f>
        <v/>
      </c>
      <c r="P616" s="4" t="n"/>
    </row>
    <row r="617">
      <c r="A617" s="2" t="n"/>
      <c r="B617" s="32" t="n"/>
      <c r="C617" s="2" t="n"/>
      <c r="D617" s="2" t="n"/>
      <c r="E617" s="2" t="n"/>
      <c r="F617" s="4" t="n"/>
      <c r="G617" s="33" t="n"/>
      <c r="H617" s="33" t="n"/>
      <c r="I617" s="6" t="n"/>
      <c r="J617" s="6" t="n"/>
      <c r="K617" s="2" t="n"/>
      <c r="L617" s="2" t="n"/>
      <c r="M617" s="9">
        <f>IF(A617="","",IFERROR(VLOOKUP(L617,'Listas'!$A$2:$B$4,2,FALSE),0))</f>
        <v/>
      </c>
      <c r="N617" s="9">
        <f>IF(A617="","",IF(K617="Concluída",1,0))</f>
        <v/>
      </c>
      <c r="O617" s="10">
        <f>IF(A617="","",IF(K617="Pendente","Pendente",IF(AND(K617="Concluída",H617&gt;G617),"Sim","Não")))</f>
        <v/>
      </c>
      <c r="P617" s="4" t="n"/>
    </row>
    <row r="618">
      <c r="A618" s="2" t="n"/>
      <c r="B618" s="32" t="n"/>
      <c r="C618" s="2" t="n"/>
      <c r="D618" s="2" t="n"/>
      <c r="E618" s="2" t="n"/>
      <c r="F618" s="4" t="n"/>
      <c r="G618" s="33" t="n"/>
      <c r="H618" s="33" t="n"/>
      <c r="I618" s="6" t="n"/>
      <c r="J618" s="6" t="n"/>
      <c r="K618" s="2" t="n"/>
      <c r="L618" s="2" t="n"/>
      <c r="M618" s="7">
        <f>IF(A618="","",IFERROR(VLOOKUP(L618,'Listas'!$A$2:$B$4,2,FALSE),0))</f>
        <v/>
      </c>
      <c r="N618" s="7">
        <f>IF(A618="","",IF(K618="Concluída",1,0))</f>
        <v/>
      </c>
      <c r="O618" s="8">
        <f>IF(A618="","",IF(K618="Pendente","Pendente",IF(AND(K618="Concluída",H618&gt;G618),"Sim","Não")))</f>
        <v/>
      </c>
      <c r="P618" s="4" t="n"/>
    </row>
    <row r="619">
      <c r="A619" s="2" t="n"/>
      <c r="B619" s="32" t="n"/>
      <c r="C619" s="2" t="n"/>
      <c r="D619" s="2" t="n"/>
      <c r="E619" s="2" t="n"/>
      <c r="F619" s="4" t="n"/>
      <c r="G619" s="33" t="n"/>
      <c r="H619" s="33" t="n"/>
      <c r="I619" s="6" t="n"/>
      <c r="J619" s="6" t="n"/>
      <c r="K619" s="2" t="n"/>
      <c r="L619" s="2" t="n"/>
      <c r="M619" s="9">
        <f>IF(A619="","",IFERROR(VLOOKUP(L619,'Listas'!$A$2:$B$4,2,FALSE),0))</f>
        <v/>
      </c>
      <c r="N619" s="9">
        <f>IF(A619="","",IF(K619="Concluída",1,0))</f>
        <v/>
      </c>
      <c r="O619" s="10">
        <f>IF(A619="","",IF(K619="Pendente","Pendente",IF(AND(K619="Concluída",H619&gt;G619),"Sim","Não")))</f>
        <v/>
      </c>
      <c r="P619" s="4" t="n"/>
    </row>
    <row r="620">
      <c r="A620" s="2" t="n"/>
      <c r="B620" s="32" t="n"/>
      <c r="C620" s="2" t="n"/>
      <c r="D620" s="2" t="n"/>
      <c r="E620" s="2" t="n"/>
      <c r="F620" s="4" t="n"/>
      <c r="G620" s="33" t="n"/>
      <c r="H620" s="33" t="n"/>
      <c r="I620" s="6" t="n"/>
      <c r="J620" s="6" t="n"/>
      <c r="K620" s="2" t="n"/>
      <c r="L620" s="2" t="n"/>
      <c r="M620" s="7">
        <f>IF(A620="","",IFERROR(VLOOKUP(L620,'Listas'!$A$2:$B$4,2,FALSE),0))</f>
        <v/>
      </c>
      <c r="N620" s="7">
        <f>IF(A620="","",IF(K620="Concluída",1,0))</f>
        <v/>
      </c>
      <c r="O620" s="8">
        <f>IF(A620="","",IF(K620="Pendente","Pendente",IF(AND(K620="Concluída",H620&gt;G620),"Sim","Não")))</f>
        <v/>
      </c>
      <c r="P620" s="4" t="n"/>
    </row>
    <row r="621">
      <c r="A621" s="2" t="n"/>
      <c r="B621" s="32" t="n"/>
      <c r="C621" s="2" t="n"/>
      <c r="D621" s="2" t="n"/>
      <c r="E621" s="2" t="n"/>
      <c r="F621" s="4" t="n"/>
      <c r="G621" s="33" t="n"/>
      <c r="H621" s="33" t="n"/>
      <c r="I621" s="6" t="n"/>
      <c r="J621" s="6" t="n"/>
      <c r="K621" s="2" t="n"/>
      <c r="L621" s="2" t="n"/>
      <c r="M621" s="9">
        <f>IF(A621="","",IFERROR(VLOOKUP(L621,'Listas'!$A$2:$B$4,2,FALSE),0))</f>
        <v/>
      </c>
      <c r="N621" s="9">
        <f>IF(A621="","",IF(K621="Concluída",1,0))</f>
        <v/>
      </c>
      <c r="O621" s="10">
        <f>IF(A621="","",IF(K621="Pendente","Pendente",IF(AND(K621="Concluída",H621&gt;G621),"Sim","Não")))</f>
        <v/>
      </c>
      <c r="P621" s="4" t="n"/>
    </row>
    <row r="622">
      <c r="A622" s="2" t="n"/>
      <c r="B622" s="32" t="n"/>
      <c r="C622" s="2" t="n"/>
      <c r="D622" s="2" t="n"/>
      <c r="E622" s="2" t="n"/>
      <c r="F622" s="4" t="n"/>
      <c r="G622" s="33" t="n"/>
      <c r="H622" s="33" t="n"/>
      <c r="I622" s="6" t="n"/>
      <c r="J622" s="6" t="n"/>
      <c r="K622" s="2" t="n"/>
      <c r="L622" s="2" t="n"/>
      <c r="M622" s="7">
        <f>IF(A622="","",IFERROR(VLOOKUP(L622,'Listas'!$A$2:$B$4,2,FALSE),0))</f>
        <v/>
      </c>
      <c r="N622" s="7">
        <f>IF(A622="","",IF(K622="Concluída",1,0))</f>
        <v/>
      </c>
      <c r="O622" s="8">
        <f>IF(A622="","",IF(K622="Pendente","Pendente",IF(AND(K622="Concluída",H622&gt;G622),"Sim","Não")))</f>
        <v/>
      </c>
      <c r="P622" s="4" t="n"/>
    </row>
    <row r="623">
      <c r="A623" s="2" t="n"/>
      <c r="B623" s="32" t="n"/>
      <c r="C623" s="2" t="n"/>
      <c r="D623" s="2" t="n"/>
      <c r="E623" s="2" t="n"/>
      <c r="F623" s="4" t="n"/>
      <c r="G623" s="33" t="n"/>
      <c r="H623" s="33" t="n"/>
      <c r="I623" s="6" t="n"/>
      <c r="J623" s="6" t="n"/>
      <c r="K623" s="2" t="n"/>
      <c r="L623" s="2" t="n"/>
      <c r="M623" s="9">
        <f>IF(A623="","",IFERROR(VLOOKUP(L623,'Listas'!$A$2:$B$4,2,FALSE),0))</f>
        <v/>
      </c>
      <c r="N623" s="9">
        <f>IF(A623="","",IF(K623="Concluída",1,0))</f>
        <v/>
      </c>
      <c r="O623" s="10">
        <f>IF(A623="","",IF(K623="Pendente","Pendente",IF(AND(K623="Concluída",H623&gt;G623),"Sim","Não")))</f>
        <v/>
      </c>
      <c r="P623" s="4" t="n"/>
    </row>
    <row r="624">
      <c r="A624" s="2" t="n"/>
      <c r="B624" s="32" t="n"/>
      <c r="C624" s="2" t="n"/>
      <c r="D624" s="2" t="n"/>
      <c r="E624" s="2" t="n"/>
      <c r="F624" s="4" t="n"/>
      <c r="G624" s="33" t="n"/>
      <c r="H624" s="33" t="n"/>
      <c r="I624" s="6" t="n"/>
      <c r="J624" s="6" t="n"/>
      <c r="K624" s="2" t="n"/>
      <c r="L624" s="2" t="n"/>
      <c r="M624" s="7">
        <f>IF(A624="","",IFERROR(VLOOKUP(L624,'Listas'!$A$2:$B$4,2,FALSE),0))</f>
        <v/>
      </c>
      <c r="N624" s="7">
        <f>IF(A624="","",IF(K624="Concluída",1,0))</f>
        <v/>
      </c>
      <c r="O624" s="8">
        <f>IF(A624="","",IF(K624="Pendente","Pendente",IF(AND(K624="Concluída",H624&gt;G624),"Sim","Não")))</f>
        <v/>
      </c>
      <c r="P624" s="4" t="n"/>
    </row>
    <row r="625">
      <c r="A625" s="2" t="n"/>
      <c r="B625" s="32" t="n"/>
      <c r="C625" s="2" t="n"/>
      <c r="D625" s="2" t="n"/>
      <c r="E625" s="2" t="n"/>
      <c r="F625" s="4" t="n"/>
      <c r="G625" s="33" t="n"/>
      <c r="H625" s="33" t="n"/>
      <c r="I625" s="6" t="n"/>
      <c r="J625" s="6" t="n"/>
      <c r="K625" s="2" t="n"/>
      <c r="L625" s="2" t="n"/>
      <c r="M625" s="9">
        <f>IF(A625="","",IFERROR(VLOOKUP(L625,'Listas'!$A$2:$B$4,2,FALSE),0))</f>
        <v/>
      </c>
      <c r="N625" s="9">
        <f>IF(A625="","",IF(K625="Concluída",1,0))</f>
        <v/>
      </c>
      <c r="O625" s="10">
        <f>IF(A625="","",IF(K625="Pendente","Pendente",IF(AND(K625="Concluída",H625&gt;G625),"Sim","Não")))</f>
        <v/>
      </c>
      <c r="P625" s="4" t="n"/>
    </row>
    <row r="626">
      <c r="A626" s="2" t="n"/>
      <c r="B626" s="32" t="n"/>
      <c r="C626" s="2" t="n"/>
      <c r="D626" s="2" t="n"/>
      <c r="E626" s="2" t="n"/>
      <c r="F626" s="4" t="n"/>
      <c r="G626" s="33" t="n"/>
      <c r="H626" s="33" t="n"/>
      <c r="I626" s="6" t="n"/>
      <c r="J626" s="6" t="n"/>
      <c r="K626" s="2" t="n"/>
      <c r="L626" s="2" t="n"/>
      <c r="M626" s="7">
        <f>IF(A626="","",IFERROR(VLOOKUP(L626,'Listas'!$A$2:$B$4,2,FALSE),0))</f>
        <v/>
      </c>
      <c r="N626" s="7">
        <f>IF(A626="","",IF(K626="Concluída",1,0))</f>
        <v/>
      </c>
      <c r="O626" s="8">
        <f>IF(A626="","",IF(K626="Pendente","Pendente",IF(AND(K626="Concluída",H626&gt;G626),"Sim","Não")))</f>
        <v/>
      </c>
      <c r="P626" s="4" t="n"/>
    </row>
    <row r="627">
      <c r="A627" s="2" t="n"/>
      <c r="B627" s="32" t="n"/>
      <c r="C627" s="2" t="n"/>
      <c r="D627" s="2" t="n"/>
      <c r="E627" s="2" t="n"/>
      <c r="F627" s="4" t="n"/>
      <c r="G627" s="33" t="n"/>
      <c r="H627" s="33" t="n"/>
      <c r="I627" s="6" t="n"/>
      <c r="J627" s="6" t="n"/>
      <c r="K627" s="2" t="n"/>
      <c r="L627" s="2" t="n"/>
      <c r="M627" s="9">
        <f>IF(A627="","",IFERROR(VLOOKUP(L627,'Listas'!$A$2:$B$4,2,FALSE),0))</f>
        <v/>
      </c>
      <c r="N627" s="9">
        <f>IF(A627="","",IF(K627="Concluída",1,0))</f>
        <v/>
      </c>
      <c r="O627" s="10">
        <f>IF(A627="","",IF(K627="Pendente","Pendente",IF(AND(K627="Concluída",H627&gt;G627),"Sim","Não")))</f>
        <v/>
      </c>
      <c r="P627" s="4" t="n"/>
    </row>
    <row r="628">
      <c r="A628" s="2" t="n"/>
      <c r="B628" s="32" t="n"/>
      <c r="C628" s="2" t="n"/>
      <c r="D628" s="2" t="n"/>
      <c r="E628" s="2" t="n"/>
      <c r="F628" s="4" t="n"/>
      <c r="G628" s="33" t="n"/>
      <c r="H628" s="33" t="n"/>
      <c r="I628" s="6" t="n"/>
      <c r="J628" s="6" t="n"/>
      <c r="K628" s="2" t="n"/>
      <c r="L628" s="2" t="n"/>
      <c r="M628" s="7">
        <f>IF(A628="","",IFERROR(VLOOKUP(L628,'Listas'!$A$2:$B$4,2,FALSE),0))</f>
        <v/>
      </c>
      <c r="N628" s="7">
        <f>IF(A628="","",IF(K628="Concluída",1,0))</f>
        <v/>
      </c>
      <c r="O628" s="8">
        <f>IF(A628="","",IF(K628="Pendente","Pendente",IF(AND(K628="Concluída",H628&gt;G628),"Sim","Não")))</f>
        <v/>
      </c>
      <c r="P628" s="4" t="n"/>
    </row>
    <row r="629">
      <c r="A629" s="2" t="n"/>
      <c r="B629" s="32" t="n"/>
      <c r="C629" s="2" t="n"/>
      <c r="D629" s="2" t="n"/>
      <c r="E629" s="2" t="n"/>
      <c r="F629" s="4" t="n"/>
      <c r="G629" s="33" t="n"/>
      <c r="H629" s="33" t="n"/>
      <c r="I629" s="6" t="n"/>
      <c r="J629" s="6" t="n"/>
      <c r="K629" s="2" t="n"/>
      <c r="L629" s="2" t="n"/>
      <c r="M629" s="9">
        <f>IF(A629="","",IFERROR(VLOOKUP(L629,'Listas'!$A$2:$B$4,2,FALSE),0))</f>
        <v/>
      </c>
      <c r="N629" s="9">
        <f>IF(A629="","",IF(K629="Concluída",1,0))</f>
        <v/>
      </c>
      <c r="O629" s="10">
        <f>IF(A629="","",IF(K629="Pendente","Pendente",IF(AND(K629="Concluída",H629&gt;G629),"Sim","Não")))</f>
        <v/>
      </c>
      <c r="P629" s="4" t="n"/>
    </row>
    <row r="630">
      <c r="A630" s="2" t="n"/>
      <c r="B630" s="32" t="n"/>
      <c r="C630" s="2" t="n"/>
      <c r="D630" s="2" t="n"/>
      <c r="E630" s="2" t="n"/>
      <c r="F630" s="4" t="n"/>
      <c r="G630" s="33" t="n"/>
      <c r="H630" s="33" t="n"/>
      <c r="I630" s="6" t="n"/>
      <c r="J630" s="6" t="n"/>
      <c r="K630" s="2" t="n"/>
      <c r="L630" s="2" t="n"/>
      <c r="M630" s="7">
        <f>IF(A630="","",IFERROR(VLOOKUP(L630,'Listas'!$A$2:$B$4,2,FALSE),0))</f>
        <v/>
      </c>
      <c r="N630" s="7">
        <f>IF(A630="","",IF(K630="Concluída",1,0))</f>
        <v/>
      </c>
      <c r="O630" s="8">
        <f>IF(A630="","",IF(K630="Pendente","Pendente",IF(AND(K630="Concluída",H630&gt;G630),"Sim","Não")))</f>
        <v/>
      </c>
      <c r="P630" s="4" t="n"/>
    </row>
    <row r="631">
      <c r="A631" s="2" t="n"/>
      <c r="B631" s="32" t="n"/>
      <c r="C631" s="2" t="n"/>
      <c r="D631" s="2" t="n"/>
      <c r="E631" s="2" t="n"/>
      <c r="F631" s="4" t="n"/>
      <c r="G631" s="33" t="n"/>
      <c r="H631" s="33" t="n"/>
      <c r="I631" s="6" t="n"/>
      <c r="J631" s="6" t="n"/>
      <c r="K631" s="2" t="n"/>
      <c r="L631" s="2" t="n"/>
      <c r="M631" s="9">
        <f>IF(A631="","",IFERROR(VLOOKUP(L631,'Listas'!$A$2:$B$4,2,FALSE),0))</f>
        <v/>
      </c>
      <c r="N631" s="9">
        <f>IF(A631="","",IF(K631="Concluída",1,0))</f>
        <v/>
      </c>
      <c r="O631" s="10">
        <f>IF(A631="","",IF(K631="Pendente","Pendente",IF(AND(K631="Concluída",H631&gt;G631),"Sim","Não")))</f>
        <v/>
      </c>
      <c r="P631" s="4" t="n"/>
    </row>
    <row r="632">
      <c r="A632" s="2" t="n"/>
      <c r="B632" s="32" t="n"/>
      <c r="C632" s="2" t="n"/>
      <c r="D632" s="2" t="n"/>
      <c r="E632" s="2" t="n"/>
      <c r="F632" s="4" t="n"/>
      <c r="G632" s="33" t="n"/>
      <c r="H632" s="33" t="n"/>
      <c r="I632" s="6" t="n"/>
      <c r="J632" s="6" t="n"/>
      <c r="K632" s="2" t="n"/>
      <c r="L632" s="2" t="n"/>
      <c r="M632" s="7">
        <f>IF(A632="","",IFERROR(VLOOKUP(L632,'Listas'!$A$2:$B$4,2,FALSE),0))</f>
        <v/>
      </c>
      <c r="N632" s="7">
        <f>IF(A632="","",IF(K632="Concluída",1,0))</f>
        <v/>
      </c>
      <c r="O632" s="8">
        <f>IF(A632="","",IF(K632="Pendente","Pendente",IF(AND(K632="Concluída",H632&gt;G632),"Sim","Não")))</f>
        <v/>
      </c>
      <c r="P632" s="4" t="n"/>
    </row>
    <row r="633">
      <c r="A633" s="2" t="n"/>
      <c r="B633" s="32" t="n"/>
      <c r="C633" s="2" t="n"/>
      <c r="D633" s="2" t="n"/>
      <c r="E633" s="2" t="n"/>
      <c r="F633" s="4" t="n"/>
      <c r="G633" s="33" t="n"/>
      <c r="H633" s="33" t="n"/>
      <c r="I633" s="6" t="n"/>
      <c r="J633" s="6" t="n"/>
      <c r="K633" s="2" t="n"/>
      <c r="L633" s="2" t="n"/>
      <c r="M633" s="9">
        <f>IF(A633="","",IFERROR(VLOOKUP(L633,'Listas'!$A$2:$B$4,2,FALSE),0))</f>
        <v/>
      </c>
      <c r="N633" s="9">
        <f>IF(A633="","",IF(K633="Concluída",1,0))</f>
        <v/>
      </c>
      <c r="O633" s="10">
        <f>IF(A633="","",IF(K633="Pendente","Pendente",IF(AND(K633="Concluída",H633&gt;G633),"Sim","Não")))</f>
        <v/>
      </c>
      <c r="P633" s="4" t="n"/>
    </row>
    <row r="634">
      <c r="A634" s="2" t="n"/>
      <c r="B634" s="32" t="n"/>
      <c r="C634" s="2" t="n"/>
      <c r="D634" s="2" t="n"/>
      <c r="E634" s="2" t="n"/>
      <c r="F634" s="4" t="n"/>
      <c r="G634" s="33" t="n"/>
      <c r="H634" s="33" t="n"/>
      <c r="I634" s="6" t="n"/>
      <c r="J634" s="6" t="n"/>
      <c r="K634" s="2" t="n"/>
      <c r="L634" s="2" t="n"/>
      <c r="M634" s="7">
        <f>IF(A634="","",IFERROR(VLOOKUP(L634,'Listas'!$A$2:$B$4,2,FALSE),0))</f>
        <v/>
      </c>
      <c r="N634" s="7">
        <f>IF(A634="","",IF(K634="Concluída",1,0))</f>
        <v/>
      </c>
      <c r="O634" s="8">
        <f>IF(A634="","",IF(K634="Pendente","Pendente",IF(AND(K634="Concluída",H634&gt;G634),"Sim","Não")))</f>
        <v/>
      </c>
      <c r="P634" s="4" t="n"/>
    </row>
    <row r="635">
      <c r="A635" s="2" t="n"/>
      <c r="B635" s="32" t="n"/>
      <c r="C635" s="2" t="n"/>
      <c r="D635" s="2" t="n"/>
      <c r="E635" s="2" t="n"/>
      <c r="F635" s="4" t="n"/>
      <c r="G635" s="33" t="n"/>
      <c r="H635" s="33" t="n"/>
      <c r="I635" s="6" t="n"/>
      <c r="J635" s="6" t="n"/>
      <c r="K635" s="2" t="n"/>
      <c r="L635" s="2" t="n"/>
      <c r="M635" s="9">
        <f>IF(A635="","",IFERROR(VLOOKUP(L635,'Listas'!$A$2:$B$4,2,FALSE),0))</f>
        <v/>
      </c>
      <c r="N635" s="9">
        <f>IF(A635="","",IF(K635="Concluída",1,0))</f>
        <v/>
      </c>
      <c r="O635" s="10">
        <f>IF(A635="","",IF(K635="Pendente","Pendente",IF(AND(K635="Concluída",H635&gt;G635),"Sim","Não")))</f>
        <v/>
      </c>
      <c r="P635" s="4" t="n"/>
    </row>
    <row r="636">
      <c r="A636" s="2" t="n"/>
      <c r="B636" s="32" t="n"/>
      <c r="C636" s="2" t="n"/>
      <c r="D636" s="2" t="n"/>
      <c r="E636" s="2" t="n"/>
      <c r="F636" s="4" t="n"/>
      <c r="G636" s="33" t="n"/>
      <c r="H636" s="33" t="n"/>
      <c r="I636" s="6" t="n"/>
      <c r="J636" s="6" t="n"/>
      <c r="K636" s="2" t="n"/>
      <c r="L636" s="2" t="n"/>
      <c r="M636" s="7">
        <f>IF(A636="","",IFERROR(VLOOKUP(L636,'Listas'!$A$2:$B$4,2,FALSE),0))</f>
        <v/>
      </c>
      <c r="N636" s="7">
        <f>IF(A636="","",IF(K636="Concluída",1,0))</f>
        <v/>
      </c>
      <c r="O636" s="8">
        <f>IF(A636="","",IF(K636="Pendente","Pendente",IF(AND(K636="Concluída",H636&gt;G636),"Sim","Não")))</f>
        <v/>
      </c>
      <c r="P636" s="4" t="n"/>
    </row>
    <row r="637">
      <c r="A637" s="2" t="n"/>
      <c r="B637" s="32" t="n"/>
      <c r="C637" s="2" t="n"/>
      <c r="D637" s="2" t="n"/>
      <c r="E637" s="2" t="n"/>
      <c r="F637" s="4" t="n"/>
      <c r="G637" s="33" t="n"/>
      <c r="H637" s="33" t="n"/>
      <c r="I637" s="6" t="n"/>
      <c r="J637" s="6" t="n"/>
      <c r="K637" s="2" t="n"/>
      <c r="L637" s="2" t="n"/>
      <c r="M637" s="9">
        <f>IF(A637="","",IFERROR(VLOOKUP(L637,'Listas'!$A$2:$B$4,2,FALSE),0))</f>
        <v/>
      </c>
      <c r="N637" s="9">
        <f>IF(A637="","",IF(K637="Concluída",1,0))</f>
        <v/>
      </c>
      <c r="O637" s="10">
        <f>IF(A637="","",IF(K637="Pendente","Pendente",IF(AND(K637="Concluída",H637&gt;G637),"Sim","Não")))</f>
        <v/>
      </c>
      <c r="P637" s="4" t="n"/>
    </row>
    <row r="638">
      <c r="A638" s="2" t="n"/>
      <c r="B638" s="32" t="n"/>
      <c r="C638" s="2" t="n"/>
      <c r="D638" s="2" t="n"/>
      <c r="E638" s="2" t="n"/>
      <c r="F638" s="4" t="n"/>
      <c r="G638" s="33" t="n"/>
      <c r="H638" s="33" t="n"/>
      <c r="I638" s="6" t="n"/>
      <c r="J638" s="6" t="n"/>
      <c r="K638" s="2" t="n"/>
      <c r="L638" s="2" t="n"/>
      <c r="M638" s="7">
        <f>IF(A638="","",IFERROR(VLOOKUP(L638,'Listas'!$A$2:$B$4,2,FALSE),0))</f>
        <v/>
      </c>
      <c r="N638" s="7">
        <f>IF(A638="","",IF(K638="Concluída",1,0))</f>
        <v/>
      </c>
      <c r="O638" s="8">
        <f>IF(A638="","",IF(K638="Pendente","Pendente",IF(AND(K638="Concluída",H638&gt;G638),"Sim","Não")))</f>
        <v/>
      </c>
      <c r="P638" s="4" t="n"/>
    </row>
    <row r="639">
      <c r="A639" s="2" t="n"/>
      <c r="B639" s="32" t="n"/>
      <c r="C639" s="2" t="n"/>
      <c r="D639" s="2" t="n"/>
      <c r="E639" s="2" t="n"/>
      <c r="F639" s="4" t="n"/>
      <c r="G639" s="33" t="n"/>
      <c r="H639" s="33" t="n"/>
      <c r="I639" s="6" t="n"/>
      <c r="J639" s="6" t="n"/>
      <c r="K639" s="2" t="n"/>
      <c r="L639" s="2" t="n"/>
      <c r="M639" s="9">
        <f>IF(A639="","",IFERROR(VLOOKUP(L639,'Listas'!$A$2:$B$4,2,FALSE),0))</f>
        <v/>
      </c>
      <c r="N639" s="9">
        <f>IF(A639="","",IF(K639="Concluída",1,0))</f>
        <v/>
      </c>
      <c r="O639" s="10">
        <f>IF(A639="","",IF(K639="Pendente","Pendente",IF(AND(K639="Concluída",H639&gt;G639),"Sim","Não")))</f>
        <v/>
      </c>
      <c r="P639" s="4" t="n"/>
    </row>
    <row r="640">
      <c r="A640" s="2" t="n"/>
      <c r="B640" s="32" t="n"/>
      <c r="C640" s="2" t="n"/>
      <c r="D640" s="2" t="n"/>
      <c r="E640" s="2" t="n"/>
      <c r="F640" s="4" t="n"/>
      <c r="G640" s="33" t="n"/>
      <c r="H640" s="33" t="n"/>
      <c r="I640" s="6" t="n"/>
      <c r="J640" s="6" t="n"/>
      <c r="K640" s="2" t="n"/>
      <c r="L640" s="2" t="n"/>
      <c r="M640" s="7">
        <f>IF(A640="","",IFERROR(VLOOKUP(L640,'Listas'!$A$2:$B$4,2,FALSE),0))</f>
        <v/>
      </c>
      <c r="N640" s="7">
        <f>IF(A640="","",IF(K640="Concluída",1,0))</f>
        <v/>
      </c>
      <c r="O640" s="8">
        <f>IF(A640="","",IF(K640="Pendente","Pendente",IF(AND(K640="Concluída",H640&gt;G640),"Sim","Não")))</f>
        <v/>
      </c>
      <c r="P640" s="4" t="n"/>
    </row>
    <row r="641">
      <c r="A641" s="2" t="n"/>
      <c r="B641" s="32" t="n"/>
      <c r="C641" s="2" t="n"/>
      <c r="D641" s="2" t="n"/>
      <c r="E641" s="2" t="n"/>
      <c r="F641" s="4" t="n"/>
      <c r="G641" s="33" t="n"/>
      <c r="H641" s="33" t="n"/>
      <c r="I641" s="6" t="n"/>
      <c r="J641" s="6" t="n"/>
      <c r="K641" s="2" t="n"/>
      <c r="L641" s="2" t="n"/>
      <c r="M641" s="9">
        <f>IF(A641="","",IFERROR(VLOOKUP(L641,'Listas'!$A$2:$B$4,2,FALSE),0))</f>
        <v/>
      </c>
      <c r="N641" s="9">
        <f>IF(A641="","",IF(K641="Concluída",1,0))</f>
        <v/>
      </c>
      <c r="O641" s="10">
        <f>IF(A641="","",IF(K641="Pendente","Pendente",IF(AND(K641="Concluída",H641&gt;G641),"Sim","Não")))</f>
        <v/>
      </c>
      <c r="P641" s="4" t="n"/>
    </row>
    <row r="642">
      <c r="A642" s="2" t="n"/>
      <c r="B642" s="32" t="n"/>
      <c r="C642" s="2" t="n"/>
      <c r="D642" s="2" t="n"/>
      <c r="E642" s="2" t="n"/>
      <c r="F642" s="4" t="n"/>
      <c r="G642" s="33" t="n"/>
      <c r="H642" s="33" t="n"/>
      <c r="I642" s="6" t="n"/>
      <c r="J642" s="6" t="n"/>
      <c r="K642" s="2" t="n"/>
      <c r="L642" s="2" t="n"/>
      <c r="M642" s="7">
        <f>IF(A642="","",IFERROR(VLOOKUP(L642,'Listas'!$A$2:$B$4,2,FALSE),0))</f>
        <v/>
      </c>
      <c r="N642" s="7">
        <f>IF(A642="","",IF(K642="Concluída",1,0))</f>
        <v/>
      </c>
      <c r="O642" s="8">
        <f>IF(A642="","",IF(K642="Pendente","Pendente",IF(AND(K642="Concluída",H642&gt;G642),"Sim","Não")))</f>
        <v/>
      </c>
      <c r="P642" s="4" t="n"/>
    </row>
    <row r="643">
      <c r="A643" s="2" t="n"/>
      <c r="B643" s="32" t="n"/>
      <c r="C643" s="2" t="n"/>
      <c r="D643" s="2" t="n"/>
      <c r="E643" s="2" t="n"/>
      <c r="F643" s="4" t="n"/>
      <c r="G643" s="33" t="n"/>
      <c r="H643" s="33" t="n"/>
      <c r="I643" s="6" t="n"/>
      <c r="J643" s="6" t="n"/>
      <c r="K643" s="2" t="n"/>
      <c r="L643" s="2" t="n"/>
      <c r="M643" s="9">
        <f>IF(A643="","",IFERROR(VLOOKUP(L643,'Listas'!$A$2:$B$4,2,FALSE),0))</f>
        <v/>
      </c>
      <c r="N643" s="9">
        <f>IF(A643="","",IF(K643="Concluída",1,0))</f>
        <v/>
      </c>
      <c r="O643" s="10">
        <f>IF(A643="","",IF(K643="Pendente","Pendente",IF(AND(K643="Concluída",H643&gt;G643),"Sim","Não")))</f>
        <v/>
      </c>
      <c r="P643" s="4" t="n"/>
    </row>
    <row r="644">
      <c r="A644" s="2" t="n"/>
      <c r="B644" s="32" t="n"/>
      <c r="C644" s="2" t="n"/>
      <c r="D644" s="2" t="n"/>
      <c r="E644" s="2" t="n"/>
      <c r="F644" s="4" t="n"/>
      <c r="G644" s="33" t="n"/>
      <c r="H644" s="33" t="n"/>
      <c r="I644" s="6" t="n"/>
      <c r="J644" s="6" t="n"/>
      <c r="K644" s="2" t="n"/>
      <c r="L644" s="2" t="n"/>
      <c r="M644" s="7">
        <f>IF(A644="","",IFERROR(VLOOKUP(L644,'Listas'!$A$2:$B$4,2,FALSE),0))</f>
        <v/>
      </c>
      <c r="N644" s="7">
        <f>IF(A644="","",IF(K644="Concluída",1,0))</f>
        <v/>
      </c>
      <c r="O644" s="8">
        <f>IF(A644="","",IF(K644="Pendente","Pendente",IF(AND(K644="Concluída",H644&gt;G644),"Sim","Não")))</f>
        <v/>
      </c>
      <c r="P644" s="4" t="n"/>
    </row>
    <row r="645">
      <c r="A645" s="2" t="n"/>
      <c r="B645" s="32" t="n"/>
      <c r="C645" s="2" t="n"/>
      <c r="D645" s="2" t="n"/>
      <c r="E645" s="2" t="n"/>
      <c r="F645" s="4" t="n"/>
      <c r="G645" s="33" t="n"/>
      <c r="H645" s="33" t="n"/>
      <c r="I645" s="6" t="n"/>
      <c r="J645" s="6" t="n"/>
      <c r="K645" s="2" t="n"/>
      <c r="L645" s="2" t="n"/>
      <c r="M645" s="9">
        <f>IF(A645="","",IFERROR(VLOOKUP(L645,'Listas'!$A$2:$B$4,2,FALSE),0))</f>
        <v/>
      </c>
      <c r="N645" s="9">
        <f>IF(A645="","",IF(K645="Concluída",1,0))</f>
        <v/>
      </c>
      <c r="O645" s="10">
        <f>IF(A645="","",IF(K645="Pendente","Pendente",IF(AND(K645="Concluída",H645&gt;G645),"Sim","Não")))</f>
        <v/>
      </c>
      <c r="P645" s="4" t="n"/>
    </row>
    <row r="646">
      <c r="A646" s="2" t="n"/>
      <c r="B646" s="32" t="n"/>
      <c r="C646" s="2" t="n"/>
      <c r="D646" s="2" t="n"/>
      <c r="E646" s="2" t="n"/>
      <c r="F646" s="4" t="n"/>
      <c r="G646" s="33" t="n"/>
      <c r="H646" s="33" t="n"/>
      <c r="I646" s="6" t="n"/>
      <c r="J646" s="6" t="n"/>
      <c r="K646" s="2" t="n"/>
      <c r="L646" s="2" t="n"/>
      <c r="M646" s="7">
        <f>IF(A646="","",IFERROR(VLOOKUP(L646,'Listas'!$A$2:$B$4,2,FALSE),0))</f>
        <v/>
      </c>
      <c r="N646" s="7">
        <f>IF(A646="","",IF(K646="Concluída",1,0))</f>
        <v/>
      </c>
      <c r="O646" s="8">
        <f>IF(A646="","",IF(K646="Pendente","Pendente",IF(AND(K646="Concluída",H646&gt;G646),"Sim","Não")))</f>
        <v/>
      </c>
      <c r="P646" s="4" t="n"/>
    </row>
    <row r="647">
      <c r="A647" s="2" t="n"/>
      <c r="B647" s="32" t="n"/>
      <c r="C647" s="2" t="n"/>
      <c r="D647" s="2" t="n"/>
      <c r="E647" s="2" t="n"/>
      <c r="F647" s="4" t="n"/>
      <c r="G647" s="33" t="n"/>
      <c r="H647" s="33" t="n"/>
      <c r="I647" s="6" t="n"/>
      <c r="J647" s="6" t="n"/>
      <c r="K647" s="2" t="n"/>
      <c r="L647" s="2" t="n"/>
      <c r="M647" s="9">
        <f>IF(A647="","",IFERROR(VLOOKUP(L647,'Listas'!$A$2:$B$4,2,FALSE),0))</f>
        <v/>
      </c>
      <c r="N647" s="9">
        <f>IF(A647="","",IF(K647="Concluída",1,0))</f>
        <v/>
      </c>
      <c r="O647" s="10">
        <f>IF(A647="","",IF(K647="Pendente","Pendente",IF(AND(K647="Concluída",H647&gt;G647),"Sim","Não")))</f>
        <v/>
      </c>
      <c r="P647" s="4" t="n"/>
    </row>
    <row r="648">
      <c r="A648" s="2" t="n"/>
      <c r="B648" s="32" t="n"/>
      <c r="C648" s="2" t="n"/>
      <c r="D648" s="2" t="n"/>
      <c r="E648" s="2" t="n"/>
      <c r="F648" s="4" t="n"/>
      <c r="G648" s="33" t="n"/>
      <c r="H648" s="33" t="n"/>
      <c r="I648" s="6" t="n"/>
      <c r="J648" s="6" t="n"/>
      <c r="K648" s="2" t="n"/>
      <c r="L648" s="2" t="n"/>
      <c r="M648" s="7">
        <f>IF(A648="","",IFERROR(VLOOKUP(L648,'Listas'!$A$2:$B$4,2,FALSE),0))</f>
        <v/>
      </c>
      <c r="N648" s="7">
        <f>IF(A648="","",IF(K648="Concluída",1,0))</f>
        <v/>
      </c>
      <c r="O648" s="8">
        <f>IF(A648="","",IF(K648="Pendente","Pendente",IF(AND(K648="Concluída",H648&gt;G648),"Sim","Não")))</f>
        <v/>
      </c>
      <c r="P648" s="4" t="n"/>
    </row>
    <row r="649">
      <c r="A649" s="2" t="n"/>
      <c r="B649" s="32" t="n"/>
      <c r="C649" s="2" t="n"/>
      <c r="D649" s="2" t="n"/>
      <c r="E649" s="2" t="n"/>
      <c r="F649" s="4" t="n"/>
      <c r="G649" s="33" t="n"/>
      <c r="H649" s="33" t="n"/>
      <c r="I649" s="6" t="n"/>
      <c r="J649" s="6" t="n"/>
      <c r="K649" s="2" t="n"/>
      <c r="L649" s="2" t="n"/>
      <c r="M649" s="9">
        <f>IF(A649="","",IFERROR(VLOOKUP(L649,'Listas'!$A$2:$B$4,2,FALSE),0))</f>
        <v/>
      </c>
      <c r="N649" s="9">
        <f>IF(A649="","",IF(K649="Concluída",1,0))</f>
        <v/>
      </c>
      <c r="O649" s="10">
        <f>IF(A649="","",IF(K649="Pendente","Pendente",IF(AND(K649="Concluída",H649&gt;G649),"Sim","Não")))</f>
        <v/>
      </c>
      <c r="P649" s="4" t="n"/>
    </row>
    <row r="650">
      <c r="A650" s="2" t="n"/>
      <c r="B650" s="32" t="n"/>
      <c r="C650" s="2" t="n"/>
      <c r="D650" s="2" t="n"/>
      <c r="E650" s="2" t="n"/>
      <c r="F650" s="4" t="n"/>
      <c r="G650" s="33" t="n"/>
      <c r="H650" s="33" t="n"/>
      <c r="I650" s="6" t="n"/>
      <c r="J650" s="6" t="n"/>
      <c r="K650" s="2" t="n"/>
      <c r="L650" s="2" t="n"/>
      <c r="M650" s="7">
        <f>IF(A650="","",IFERROR(VLOOKUP(L650,'Listas'!$A$2:$B$4,2,FALSE),0))</f>
        <v/>
      </c>
      <c r="N650" s="7">
        <f>IF(A650="","",IF(K650="Concluída",1,0))</f>
        <v/>
      </c>
      <c r="O650" s="8">
        <f>IF(A650="","",IF(K650="Pendente","Pendente",IF(AND(K650="Concluída",H650&gt;G650),"Sim","Não")))</f>
        <v/>
      </c>
      <c r="P650" s="4" t="n"/>
    </row>
    <row r="651">
      <c r="A651" s="2" t="n"/>
      <c r="B651" s="32" t="n"/>
      <c r="C651" s="2" t="n"/>
      <c r="D651" s="2" t="n"/>
      <c r="E651" s="2" t="n"/>
      <c r="F651" s="4" t="n"/>
      <c r="G651" s="33" t="n"/>
      <c r="H651" s="33" t="n"/>
      <c r="I651" s="6" t="n"/>
      <c r="J651" s="6" t="n"/>
      <c r="K651" s="2" t="n"/>
      <c r="L651" s="2" t="n"/>
      <c r="M651" s="9">
        <f>IF(A651="","",IFERROR(VLOOKUP(L651,'Listas'!$A$2:$B$4,2,FALSE),0))</f>
        <v/>
      </c>
      <c r="N651" s="9">
        <f>IF(A651="","",IF(K651="Concluída",1,0))</f>
        <v/>
      </c>
      <c r="O651" s="10">
        <f>IF(A651="","",IF(K651="Pendente","Pendente",IF(AND(K651="Concluída",H651&gt;G651),"Sim","Não")))</f>
        <v/>
      </c>
      <c r="P651" s="4" t="n"/>
    </row>
    <row r="652">
      <c r="A652" s="2" t="n"/>
      <c r="B652" s="32" t="n"/>
      <c r="C652" s="2" t="n"/>
      <c r="D652" s="2" t="n"/>
      <c r="E652" s="2" t="n"/>
      <c r="F652" s="4" t="n"/>
      <c r="G652" s="33" t="n"/>
      <c r="H652" s="33" t="n"/>
      <c r="I652" s="6" t="n"/>
      <c r="J652" s="6" t="n"/>
      <c r="K652" s="2" t="n"/>
      <c r="L652" s="2" t="n"/>
      <c r="M652" s="7">
        <f>IF(A652="","",IFERROR(VLOOKUP(L652,'Listas'!$A$2:$B$4,2,FALSE),0))</f>
        <v/>
      </c>
      <c r="N652" s="7">
        <f>IF(A652="","",IF(K652="Concluída",1,0))</f>
        <v/>
      </c>
      <c r="O652" s="8">
        <f>IF(A652="","",IF(K652="Pendente","Pendente",IF(AND(K652="Concluída",H652&gt;G652),"Sim","Não")))</f>
        <v/>
      </c>
      <c r="P652" s="4" t="n"/>
    </row>
    <row r="653">
      <c r="A653" s="2" t="n"/>
      <c r="B653" s="32" t="n"/>
      <c r="C653" s="2" t="n"/>
      <c r="D653" s="2" t="n"/>
      <c r="E653" s="2" t="n"/>
      <c r="F653" s="4" t="n"/>
      <c r="G653" s="33" t="n"/>
      <c r="H653" s="33" t="n"/>
      <c r="I653" s="6" t="n"/>
      <c r="J653" s="6" t="n"/>
      <c r="K653" s="2" t="n"/>
      <c r="L653" s="2" t="n"/>
      <c r="M653" s="9">
        <f>IF(A653="","",IFERROR(VLOOKUP(L653,'Listas'!$A$2:$B$4,2,FALSE),0))</f>
        <v/>
      </c>
      <c r="N653" s="9">
        <f>IF(A653="","",IF(K653="Concluída",1,0))</f>
        <v/>
      </c>
      <c r="O653" s="10">
        <f>IF(A653="","",IF(K653="Pendente","Pendente",IF(AND(K653="Concluída",H653&gt;G653),"Sim","Não")))</f>
        <v/>
      </c>
      <c r="P653" s="4" t="n"/>
    </row>
    <row r="654">
      <c r="A654" s="2" t="n"/>
      <c r="B654" s="32" t="n"/>
      <c r="C654" s="2" t="n"/>
      <c r="D654" s="2" t="n"/>
      <c r="E654" s="2" t="n"/>
      <c r="F654" s="4" t="n"/>
      <c r="G654" s="33" t="n"/>
      <c r="H654" s="33" t="n"/>
      <c r="I654" s="6" t="n"/>
      <c r="J654" s="6" t="n"/>
      <c r="K654" s="2" t="n"/>
      <c r="L654" s="2" t="n"/>
      <c r="M654" s="7">
        <f>IF(A654="","",IFERROR(VLOOKUP(L654,'Listas'!$A$2:$B$4,2,FALSE),0))</f>
        <v/>
      </c>
      <c r="N654" s="7">
        <f>IF(A654="","",IF(K654="Concluída",1,0))</f>
        <v/>
      </c>
      <c r="O654" s="8">
        <f>IF(A654="","",IF(K654="Pendente","Pendente",IF(AND(K654="Concluída",H654&gt;G654),"Sim","Não")))</f>
        <v/>
      </c>
      <c r="P654" s="4" t="n"/>
    </row>
    <row r="655">
      <c r="A655" s="2" t="n"/>
      <c r="B655" s="32" t="n"/>
      <c r="C655" s="2" t="n"/>
      <c r="D655" s="2" t="n"/>
      <c r="E655" s="2" t="n"/>
      <c r="F655" s="4" t="n"/>
      <c r="G655" s="33" t="n"/>
      <c r="H655" s="33" t="n"/>
      <c r="I655" s="6" t="n"/>
      <c r="J655" s="6" t="n"/>
      <c r="K655" s="2" t="n"/>
      <c r="L655" s="2" t="n"/>
      <c r="M655" s="9">
        <f>IF(A655="","",IFERROR(VLOOKUP(L655,'Listas'!$A$2:$B$4,2,FALSE),0))</f>
        <v/>
      </c>
      <c r="N655" s="9">
        <f>IF(A655="","",IF(K655="Concluída",1,0))</f>
        <v/>
      </c>
      <c r="O655" s="10">
        <f>IF(A655="","",IF(K655="Pendente","Pendente",IF(AND(K655="Concluída",H655&gt;G655),"Sim","Não")))</f>
        <v/>
      </c>
      <c r="P655" s="4" t="n"/>
    </row>
    <row r="656">
      <c r="A656" s="2" t="n"/>
      <c r="B656" s="32" t="n"/>
      <c r="C656" s="2" t="n"/>
      <c r="D656" s="2" t="n"/>
      <c r="E656" s="2" t="n"/>
      <c r="F656" s="4" t="n"/>
      <c r="G656" s="33" t="n"/>
      <c r="H656" s="33" t="n"/>
      <c r="I656" s="6" t="n"/>
      <c r="J656" s="6" t="n"/>
      <c r="K656" s="2" t="n"/>
      <c r="L656" s="2" t="n"/>
      <c r="M656" s="7">
        <f>IF(A656="","",IFERROR(VLOOKUP(L656,'Listas'!$A$2:$B$4,2,FALSE),0))</f>
        <v/>
      </c>
      <c r="N656" s="7">
        <f>IF(A656="","",IF(K656="Concluída",1,0))</f>
        <v/>
      </c>
      <c r="O656" s="8">
        <f>IF(A656="","",IF(K656="Pendente","Pendente",IF(AND(K656="Concluída",H656&gt;G656),"Sim","Não")))</f>
        <v/>
      </c>
      <c r="P656" s="4" t="n"/>
    </row>
    <row r="657">
      <c r="A657" s="2" t="n"/>
      <c r="B657" s="32" t="n"/>
      <c r="C657" s="2" t="n"/>
      <c r="D657" s="2" t="n"/>
      <c r="E657" s="2" t="n"/>
      <c r="F657" s="4" t="n"/>
      <c r="G657" s="33" t="n"/>
      <c r="H657" s="33" t="n"/>
      <c r="I657" s="6" t="n"/>
      <c r="J657" s="6" t="n"/>
      <c r="K657" s="2" t="n"/>
      <c r="L657" s="2" t="n"/>
      <c r="M657" s="9">
        <f>IF(A657="","",IFERROR(VLOOKUP(L657,'Listas'!$A$2:$B$4,2,FALSE),0))</f>
        <v/>
      </c>
      <c r="N657" s="9">
        <f>IF(A657="","",IF(K657="Concluída",1,0))</f>
        <v/>
      </c>
      <c r="O657" s="10">
        <f>IF(A657="","",IF(K657="Pendente","Pendente",IF(AND(K657="Concluída",H657&gt;G657),"Sim","Não")))</f>
        <v/>
      </c>
      <c r="P657" s="4" t="n"/>
    </row>
    <row r="658">
      <c r="A658" s="2" t="n"/>
      <c r="B658" s="32" t="n"/>
      <c r="C658" s="2" t="n"/>
      <c r="D658" s="2" t="n"/>
      <c r="E658" s="2" t="n"/>
      <c r="F658" s="4" t="n"/>
      <c r="G658" s="33" t="n"/>
      <c r="H658" s="33" t="n"/>
      <c r="I658" s="6" t="n"/>
      <c r="J658" s="6" t="n"/>
      <c r="K658" s="2" t="n"/>
      <c r="L658" s="2" t="n"/>
      <c r="M658" s="7">
        <f>IF(A658="","",IFERROR(VLOOKUP(L658,'Listas'!$A$2:$B$4,2,FALSE),0))</f>
        <v/>
      </c>
      <c r="N658" s="7">
        <f>IF(A658="","",IF(K658="Concluída",1,0))</f>
        <v/>
      </c>
      <c r="O658" s="8">
        <f>IF(A658="","",IF(K658="Pendente","Pendente",IF(AND(K658="Concluída",H658&gt;G658),"Sim","Não")))</f>
        <v/>
      </c>
      <c r="P658" s="4" t="n"/>
    </row>
    <row r="659">
      <c r="A659" s="2" t="n"/>
      <c r="B659" s="32" t="n"/>
      <c r="C659" s="2" t="n"/>
      <c r="D659" s="2" t="n"/>
      <c r="E659" s="2" t="n"/>
      <c r="F659" s="4" t="n"/>
      <c r="G659" s="33" t="n"/>
      <c r="H659" s="33" t="n"/>
      <c r="I659" s="6" t="n"/>
      <c r="J659" s="6" t="n"/>
      <c r="K659" s="2" t="n"/>
      <c r="L659" s="2" t="n"/>
      <c r="M659" s="9">
        <f>IF(A659="","",IFERROR(VLOOKUP(L659,'Listas'!$A$2:$B$4,2,FALSE),0))</f>
        <v/>
      </c>
      <c r="N659" s="9">
        <f>IF(A659="","",IF(K659="Concluída",1,0))</f>
        <v/>
      </c>
      <c r="O659" s="10">
        <f>IF(A659="","",IF(K659="Pendente","Pendente",IF(AND(K659="Concluída",H659&gt;G659),"Sim","Não")))</f>
        <v/>
      </c>
      <c r="P659" s="4" t="n"/>
    </row>
    <row r="660">
      <c r="A660" s="2" t="n"/>
      <c r="B660" s="32" t="n"/>
      <c r="C660" s="2" t="n"/>
      <c r="D660" s="2" t="n"/>
      <c r="E660" s="2" t="n"/>
      <c r="F660" s="4" t="n"/>
      <c r="G660" s="33" t="n"/>
      <c r="H660" s="33" t="n"/>
      <c r="I660" s="6" t="n"/>
      <c r="J660" s="6" t="n"/>
      <c r="K660" s="2" t="n"/>
      <c r="L660" s="2" t="n"/>
      <c r="M660" s="7">
        <f>IF(A660="","",IFERROR(VLOOKUP(L660,'Listas'!$A$2:$B$4,2,FALSE),0))</f>
        <v/>
      </c>
      <c r="N660" s="7">
        <f>IF(A660="","",IF(K660="Concluída",1,0))</f>
        <v/>
      </c>
      <c r="O660" s="8">
        <f>IF(A660="","",IF(K660="Pendente","Pendente",IF(AND(K660="Concluída",H660&gt;G660),"Sim","Não")))</f>
        <v/>
      </c>
      <c r="P660" s="4" t="n"/>
    </row>
    <row r="661">
      <c r="A661" s="2" t="n"/>
      <c r="B661" s="32" t="n"/>
      <c r="C661" s="2" t="n"/>
      <c r="D661" s="2" t="n"/>
      <c r="E661" s="2" t="n"/>
      <c r="F661" s="4" t="n"/>
      <c r="G661" s="33" t="n"/>
      <c r="H661" s="33" t="n"/>
      <c r="I661" s="6" t="n"/>
      <c r="J661" s="6" t="n"/>
      <c r="K661" s="2" t="n"/>
      <c r="L661" s="2" t="n"/>
      <c r="M661" s="9">
        <f>IF(A661="","",IFERROR(VLOOKUP(L661,'Listas'!$A$2:$B$4,2,FALSE),0))</f>
        <v/>
      </c>
      <c r="N661" s="9">
        <f>IF(A661="","",IF(K661="Concluída",1,0))</f>
        <v/>
      </c>
      <c r="O661" s="10">
        <f>IF(A661="","",IF(K661="Pendente","Pendente",IF(AND(K661="Concluída",H661&gt;G661),"Sim","Não")))</f>
        <v/>
      </c>
      <c r="P661" s="4" t="n"/>
    </row>
    <row r="662">
      <c r="A662" s="2" t="n"/>
      <c r="B662" s="32" t="n"/>
      <c r="C662" s="2" t="n"/>
      <c r="D662" s="2" t="n"/>
      <c r="E662" s="2" t="n"/>
      <c r="F662" s="4" t="n"/>
      <c r="G662" s="33" t="n"/>
      <c r="H662" s="33" t="n"/>
      <c r="I662" s="6" t="n"/>
      <c r="J662" s="6" t="n"/>
      <c r="K662" s="2" t="n"/>
      <c r="L662" s="2" t="n"/>
      <c r="M662" s="7">
        <f>IF(A662="","",IFERROR(VLOOKUP(L662,'Listas'!$A$2:$B$4,2,FALSE),0))</f>
        <v/>
      </c>
      <c r="N662" s="7">
        <f>IF(A662="","",IF(K662="Concluída",1,0))</f>
        <v/>
      </c>
      <c r="O662" s="8">
        <f>IF(A662="","",IF(K662="Pendente","Pendente",IF(AND(K662="Concluída",H662&gt;G662),"Sim","Não")))</f>
        <v/>
      </c>
      <c r="P662" s="4" t="n"/>
    </row>
    <row r="663">
      <c r="A663" s="2" t="n"/>
      <c r="B663" s="32" t="n"/>
      <c r="C663" s="2" t="n"/>
      <c r="D663" s="2" t="n"/>
      <c r="E663" s="2" t="n"/>
      <c r="F663" s="4" t="n"/>
      <c r="G663" s="33" t="n"/>
      <c r="H663" s="33" t="n"/>
      <c r="I663" s="6" t="n"/>
      <c r="J663" s="6" t="n"/>
      <c r="K663" s="2" t="n"/>
      <c r="L663" s="2" t="n"/>
      <c r="M663" s="9">
        <f>IF(A663="","",IFERROR(VLOOKUP(L663,'Listas'!$A$2:$B$4,2,FALSE),0))</f>
        <v/>
      </c>
      <c r="N663" s="9">
        <f>IF(A663="","",IF(K663="Concluída",1,0))</f>
        <v/>
      </c>
      <c r="O663" s="10">
        <f>IF(A663="","",IF(K663="Pendente","Pendente",IF(AND(K663="Concluída",H663&gt;G663),"Sim","Não")))</f>
        <v/>
      </c>
      <c r="P663" s="4" t="n"/>
    </row>
    <row r="664">
      <c r="A664" s="2" t="n"/>
      <c r="B664" s="32" t="n"/>
      <c r="C664" s="2" t="n"/>
      <c r="D664" s="2" t="n"/>
      <c r="E664" s="2" t="n"/>
      <c r="F664" s="4" t="n"/>
      <c r="G664" s="33" t="n"/>
      <c r="H664" s="33" t="n"/>
      <c r="I664" s="6" t="n"/>
      <c r="J664" s="6" t="n"/>
      <c r="K664" s="2" t="n"/>
      <c r="L664" s="2" t="n"/>
      <c r="M664" s="7">
        <f>IF(A664="","",IFERROR(VLOOKUP(L664,'Listas'!$A$2:$B$4,2,FALSE),0))</f>
        <v/>
      </c>
      <c r="N664" s="7">
        <f>IF(A664="","",IF(K664="Concluída",1,0))</f>
        <v/>
      </c>
      <c r="O664" s="8">
        <f>IF(A664="","",IF(K664="Pendente","Pendente",IF(AND(K664="Concluída",H664&gt;G664),"Sim","Não")))</f>
        <v/>
      </c>
      <c r="P664" s="4" t="n"/>
    </row>
    <row r="665">
      <c r="A665" s="2" t="n"/>
      <c r="B665" s="32" t="n"/>
      <c r="C665" s="2" t="n"/>
      <c r="D665" s="2" t="n"/>
      <c r="E665" s="2" t="n"/>
      <c r="F665" s="4" t="n"/>
      <c r="G665" s="33" t="n"/>
      <c r="H665" s="33" t="n"/>
      <c r="I665" s="6" t="n"/>
      <c r="J665" s="6" t="n"/>
      <c r="K665" s="2" t="n"/>
      <c r="L665" s="2" t="n"/>
      <c r="M665" s="9">
        <f>IF(A665="","",IFERROR(VLOOKUP(L665,'Listas'!$A$2:$B$4,2,FALSE),0))</f>
        <v/>
      </c>
      <c r="N665" s="9">
        <f>IF(A665="","",IF(K665="Concluída",1,0))</f>
        <v/>
      </c>
      <c r="O665" s="10">
        <f>IF(A665="","",IF(K665="Pendente","Pendente",IF(AND(K665="Concluída",H665&gt;G665),"Sim","Não")))</f>
        <v/>
      </c>
      <c r="P665" s="4" t="n"/>
    </row>
    <row r="666">
      <c r="A666" s="2" t="n"/>
      <c r="B666" s="32" t="n"/>
      <c r="C666" s="2" t="n"/>
      <c r="D666" s="2" t="n"/>
      <c r="E666" s="2" t="n"/>
      <c r="F666" s="4" t="n"/>
      <c r="G666" s="33" t="n"/>
      <c r="H666" s="33" t="n"/>
      <c r="I666" s="6" t="n"/>
      <c r="J666" s="6" t="n"/>
      <c r="K666" s="2" t="n"/>
      <c r="L666" s="2" t="n"/>
      <c r="M666" s="7">
        <f>IF(A666="","",IFERROR(VLOOKUP(L666,'Listas'!$A$2:$B$4,2,FALSE),0))</f>
        <v/>
      </c>
      <c r="N666" s="7">
        <f>IF(A666="","",IF(K666="Concluída",1,0))</f>
        <v/>
      </c>
      <c r="O666" s="8">
        <f>IF(A666="","",IF(K666="Pendente","Pendente",IF(AND(K666="Concluída",H666&gt;G666),"Sim","Não")))</f>
        <v/>
      </c>
      <c r="P666" s="4" t="n"/>
    </row>
    <row r="667">
      <c r="A667" s="2" t="n"/>
      <c r="B667" s="32" t="n"/>
      <c r="C667" s="2" t="n"/>
      <c r="D667" s="2" t="n"/>
      <c r="E667" s="2" t="n"/>
      <c r="F667" s="4" t="n"/>
      <c r="G667" s="33" t="n"/>
      <c r="H667" s="33" t="n"/>
      <c r="I667" s="6" t="n"/>
      <c r="J667" s="6" t="n"/>
      <c r="K667" s="2" t="n"/>
      <c r="L667" s="2" t="n"/>
      <c r="M667" s="9">
        <f>IF(A667="","",IFERROR(VLOOKUP(L667,'Listas'!$A$2:$B$4,2,FALSE),0))</f>
        <v/>
      </c>
      <c r="N667" s="9">
        <f>IF(A667="","",IF(K667="Concluída",1,0))</f>
        <v/>
      </c>
      <c r="O667" s="10">
        <f>IF(A667="","",IF(K667="Pendente","Pendente",IF(AND(K667="Concluída",H667&gt;G667),"Sim","Não")))</f>
        <v/>
      </c>
      <c r="P667" s="4" t="n"/>
    </row>
    <row r="668">
      <c r="A668" s="2" t="n"/>
      <c r="B668" s="32" t="n"/>
      <c r="C668" s="2" t="n"/>
      <c r="D668" s="2" t="n"/>
      <c r="E668" s="2" t="n"/>
      <c r="F668" s="4" t="n"/>
      <c r="G668" s="33" t="n"/>
      <c r="H668" s="33" t="n"/>
      <c r="I668" s="6" t="n"/>
      <c r="J668" s="6" t="n"/>
      <c r="K668" s="2" t="n"/>
      <c r="L668" s="2" t="n"/>
      <c r="M668" s="7">
        <f>IF(A668="","",IFERROR(VLOOKUP(L668,'Listas'!$A$2:$B$4,2,FALSE),0))</f>
        <v/>
      </c>
      <c r="N668" s="7">
        <f>IF(A668="","",IF(K668="Concluída",1,0))</f>
        <v/>
      </c>
      <c r="O668" s="8">
        <f>IF(A668="","",IF(K668="Pendente","Pendente",IF(AND(K668="Concluída",H668&gt;G668),"Sim","Não")))</f>
        <v/>
      </c>
      <c r="P668" s="4" t="n"/>
    </row>
    <row r="669">
      <c r="A669" s="2" t="n"/>
      <c r="B669" s="32" t="n"/>
      <c r="C669" s="2" t="n"/>
      <c r="D669" s="2" t="n"/>
      <c r="E669" s="2" t="n"/>
      <c r="F669" s="4" t="n"/>
      <c r="G669" s="33" t="n"/>
      <c r="H669" s="33" t="n"/>
      <c r="I669" s="6" t="n"/>
      <c r="J669" s="6" t="n"/>
      <c r="K669" s="2" t="n"/>
      <c r="L669" s="2" t="n"/>
      <c r="M669" s="9">
        <f>IF(A669="","",IFERROR(VLOOKUP(L669,'Listas'!$A$2:$B$4,2,FALSE),0))</f>
        <v/>
      </c>
      <c r="N669" s="9">
        <f>IF(A669="","",IF(K669="Concluída",1,0))</f>
        <v/>
      </c>
      <c r="O669" s="10">
        <f>IF(A669="","",IF(K669="Pendente","Pendente",IF(AND(K669="Concluída",H669&gt;G669),"Sim","Não")))</f>
        <v/>
      </c>
      <c r="P669" s="4" t="n"/>
    </row>
    <row r="670">
      <c r="A670" s="2" t="n"/>
      <c r="B670" s="32" t="n"/>
      <c r="C670" s="2" t="n"/>
      <c r="D670" s="2" t="n"/>
      <c r="E670" s="2" t="n"/>
      <c r="F670" s="4" t="n"/>
      <c r="G670" s="33" t="n"/>
      <c r="H670" s="33" t="n"/>
      <c r="I670" s="6" t="n"/>
      <c r="J670" s="6" t="n"/>
      <c r="K670" s="2" t="n"/>
      <c r="L670" s="2" t="n"/>
      <c r="M670" s="7">
        <f>IF(A670="","",IFERROR(VLOOKUP(L670,'Listas'!$A$2:$B$4,2,FALSE),0))</f>
        <v/>
      </c>
      <c r="N670" s="7">
        <f>IF(A670="","",IF(K670="Concluída",1,0))</f>
        <v/>
      </c>
      <c r="O670" s="8">
        <f>IF(A670="","",IF(K670="Pendente","Pendente",IF(AND(K670="Concluída",H670&gt;G670),"Sim","Não")))</f>
        <v/>
      </c>
      <c r="P670" s="4" t="n"/>
    </row>
    <row r="671">
      <c r="A671" s="2" t="n"/>
      <c r="B671" s="32" t="n"/>
      <c r="C671" s="2" t="n"/>
      <c r="D671" s="2" t="n"/>
      <c r="E671" s="2" t="n"/>
      <c r="F671" s="4" t="n"/>
      <c r="G671" s="33" t="n"/>
      <c r="H671" s="33" t="n"/>
      <c r="I671" s="6" t="n"/>
      <c r="J671" s="6" t="n"/>
      <c r="K671" s="2" t="n"/>
      <c r="L671" s="2" t="n"/>
      <c r="M671" s="9">
        <f>IF(A671="","",IFERROR(VLOOKUP(L671,'Listas'!$A$2:$B$4,2,FALSE),0))</f>
        <v/>
      </c>
      <c r="N671" s="9">
        <f>IF(A671="","",IF(K671="Concluída",1,0))</f>
        <v/>
      </c>
      <c r="O671" s="10">
        <f>IF(A671="","",IF(K671="Pendente","Pendente",IF(AND(K671="Concluída",H671&gt;G671),"Sim","Não")))</f>
        <v/>
      </c>
      <c r="P671" s="4" t="n"/>
    </row>
    <row r="672">
      <c r="A672" s="2" t="n"/>
      <c r="B672" s="32" t="n"/>
      <c r="C672" s="2" t="n"/>
      <c r="D672" s="2" t="n"/>
      <c r="E672" s="2" t="n"/>
      <c r="F672" s="4" t="n"/>
      <c r="G672" s="33" t="n"/>
      <c r="H672" s="33" t="n"/>
      <c r="I672" s="6" t="n"/>
      <c r="J672" s="6" t="n"/>
      <c r="K672" s="2" t="n"/>
      <c r="L672" s="2" t="n"/>
      <c r="M672" s="7">
        <f>IF(A672="","",IFERROR(VLOOKUP(L672,'Listas'!$A$2:$B$4,2,FALSE),0))</f>
        <v/>
      </c>
      <c r="N672" s="7">
        <f>IF(A672="","",IF(K672="Concluída",1,0))</f>
        <v/>
      </c>
      <c r="O672" s="8">
        <f>IF(A672="","",IF(K672="Pendente","Pendente",IF(AND(K672="Concluída",H672&gt;G672),"Sim","Não")))</f>
        <v/>
      </c>
      <c r="P672" s="4" t="n"/>
    </row>
    <row r="673">
      <c r="A673" s="2" t="n"/>
      <c r="B673" s="32" t="n"/>
      <c r="C673" s="2" t="n"/>
      <c r="D673" s="2" t="n"/>
      <c r="E673" s="2" t="n"/>
      <c r="F673" s="4" t="n"/>
      <c r="G673" s="33" t="n"/>
      <c r="H673" s="33" t="n"/>
      <c r="I673" s="6" t="n"/>
      <c r="J673" s="6" t="n"/>
      <c r="K673" s="2" t="n"/>
      <c r="L673" s="2" t="n"/>
      <c r="M673" s="9">
        <f>IF(A673="","",IFERROR(VLOOKUP(L673,'Listas'!$A$2:$B$4,2,FALSE),0))</f>
        <v/>
      </c>
      <c r="N673" s="9">
        <f>IF(A673="","",IF(K673="Concluída",1,0))</f>
        <v/>
      </c>
      <c r="O673" s="10">
        <f>IF(A673="","",IF(K673="Pendente","Pendente",IF(AND(K673="Concluída",H673&gt;G673),"Sim","Não")))</f>
        <v/>
      </c>
      <c r="P673" s="4" t="n"/>
    </row>
    <row r="674">
      <c r="A674" s="2" t="n"/>
      <c r="B674" s="32" t="n"/>
      <c r="C674" s="2" t="n"/>
      <c r="D674" s="2" t="n"/>
      <c r="E674" s="2" t="n"/>
      <c r="F674" s="4" t="n"/>
      <c r="G674" s="33" t="n"/>
      <c r="H674" s="33" t="n"/>
      <c r="I674" s="6" t="n"/>
      <c r="J674" s="6" t="n"/>
      <c r="K674" s="2" t="n"/>
      <c r="L674" s="2" t="n"/>
      <c r="M674" s="7">
        <f>IF(A674="","",IFERROR(VLOOKUP(L674,'Listas'!$A$2:$B$4,2,FALSE),0))</f>
        <v/>
      </c>
      <c r="N674" s="7">
        <f>IF(A674="","",IF(K674="Concluída",1,0))</f>
        <v/>
      </c>
      <c r="O674" s="8">
        <f>IF(A674="","",IF(K674="Pendente","Pendente",IF(AND(K674="Concluída",H674&gt;G674),"Sim","Não")))</f>
        <v/>
      </c>
      <c r="P674" s="4" t="n"/>
    </row>
    <row r="675">
      <c r="A675" s="2" t="n"/>
      <c r="B675" s="32" t="n"/>
      <c r="C675" s="2" t="n"/>
      <c r="D675" s="2" t="n"/>
      <c r="E675" s="2" t="n"/>
      <c r="F675" s="4" t="n"/>
      <c r="G675" s="33" t="n"/>
      <c r="H675" s="33" t="n"/>
      <c r="I675" s="6" t="n"/>
      <c r="J675" s="6" t="n"/>
      <c r="K675" s="2" t="n"/>
      <c r="L675" s="2" t="n"/>
      <c r="M675" s="9">
        <f>IF(A675="","",IFERROR(VLOOKUP(L675,'Listas'!$A$2:$B$4,2,FALSE),0))</f>
        <v/>
      </c>
      <c r="N675" s="9">
        <f>IF(A675="","",IF(K675="Concluída",1,0))</f>
        <v/>
      </c>
      <c r="O675" s="10">
        <f>IF(A675="","",IF(K675="Pendente","Pendente",IF(AND(K675="Concluída",H675&gt;G675),"Sim","Não")))</f>
        <v/>
      </c>
      <c r="P675" s="4" t="n"/>
    </row>
    <row r="676">
      <c r="A676" s="2" t="n"/>
      <c r="B676" s="32" t="n"/>
      <c r="C676" s="2" t="n"/>
      <c r="D676" s="2" t="n"/>
      <c r="E676" s="2" t="n"/>
      <c r="F676" s="4" t="n"/>
      <c r="G676" s="33" t="n"/>
      <c r="H676" s="33" t="n"/>
      <c r="I676" s="6" t="n"/>
      <c r="J676" s="6" t="n"/>
      <c r="K676" s="2" t="n"/>
      <c r="L676" s="2" t="n"/>
      <c r="M676" s="7">
        <f>IF(A676="","",IFERROR(VLOOKUP(L676,'Listas'!$A$2:$B$4,2,FALSE),0))</f>
        <v/>
      </c>
      <c r="N676" s="7">
        <f>IF(A676="","",IF(K676="Concluída",1,0))</f>
        <v/>
      </c>
      <c r="O676" s="8">
        <f>IF(A676="","",IF(K676="Pendente","Pendente",IF(AND(K676="Concluída",H676&gt;G676),"Sim","Não")))</f>
        <v/>
      </c>
      <c r="P676" s="4" t="n"/>
    </row>
    <row r="677">
      <c r="A677" s="2" t="n"/>
      <c r="B677" s="32" t="n"/>
      <c r="C677" s="2" t="n"/>
      <c r="D677" s="2" t="n"/>
      <c r="E677" s="2" t="n"/>
      <c r="F677" s="4" t="n"/>
      <c r="G677" s="33" t="n"/>
      <c r="H677" s="33" t="n"/>
      <c r="I677" s="6" t="n"/>
      <c r="J677" s="6" t="n"/>
      <c r="K677" s="2" t="n"/>
      <c r="L677" s="2" t="n"/>
      <c r="M677" s="9">
        <f>IF(A677="","",IFERROR(VLOOKUP(L677,'Listas'!$A$2:$B$4,2,FALSE),0))</f>
        <v/>
      </c>
      <c r="N677" s="9">
        <f>IF(A677="","",IF(K677="Concluída",1,0))</f>
        <v/>
      </c>
      <c r="O677" s="10">
        <f>IF(A677="","",IF(K677="Pendente","Pendente",IF(AND(K677="Concluída",H677&gt;G677),"Sim","Não")))</f>
        <v/>
      </c>
      <c r="P677" s="4" t="n"/>
    </row>
    <row r="678">
      <c r="A678" s="2" t="n"/>
      <c r="B678" s="32" t="n"/>
      <c r="C678" s="2" t="n"/>
      <c r="D678" s="2" t="n"/>
      <c r="E678" s="2" t="n"/>
      <c r="F678" s="4" t="n"/>
      <c r="G678" s="33" t="n"/>
      <c r="H678" s="33" t="n"/>
      <c r="I678" s="6" t="n"/>
      <c r="J678" s="6" t="n"/>
      <c r="K678" s="2" t="n"/>
      <c r="L678" s="2" t="n"/>
      <c r="M678" s="7">
        <f>IF(A678="","",IFERROR(VLOOKUP(L678,'Listas'!$A$2:$B$4,2,FALSE),0))</f>
        <v/>
      </c>
      <c r="N678" s="7">
        <f>IF(A678="","",IF(K678="Concluída",1,0))</f>
        <v/>
      </c>
      <c r="O678" s="8">
        <f>IF(A678="","",IF(K678="Pendente","Pendente",IF(AND(K678="Concluída",H678&gt;G678),"Sim","Não")))</f>
        <v/>
      </c>
      <c r="P678" s="4" t="n"/>
    </row>
    <row r="679">
      <c r="A679" s="2" t="n"/>
      <c r="B679" s="32" t="n"/>
      <c r="C679" s="2" t="n"/>
      <c r="D679" s="2" t="n"/>
      <c r="E679" s="2" t="n"/>
      <c r="F679" s="4" t="n"/>
      <c r="G679" s="33" t="n"/>
      <c r="H679" s="33" t="n"/>
      <c r="I679" s="6" t="n"/>
      <c r="J679" s="6" t="n"/>
      <c r="K679" s="2" t="n"/>
      <c r="L679" s="2" t="n"/>
      <c r="M679" s="9">
        <f>IF(A679="","",IFERROR(VLOOKUP(L679,'Listas'!$A$2:$B$4,2,FALSE),0))</f>
        <v/>
      </c>
      <c r="N679" s="9">
        <f>IF(A679="","",IF(K679="Concluída",1,0))</f>
        <v/>
      </c>
      <c r="O679" s="10">
        <f>IF(A679="","",IF(K679="Pendente","Pendente",IF(AND(K679="Concluída",H679&gt;G679),"Sim","Não")))</f>
        <v/>
      </c>
      <c r="P679" s="4" t="n"/>
    </row>
    <row r="680">
      <c r="A680" s="2" t="n"/>
      <c r="B680" s="32" t="n"/>
      <c r="C680" s="2" t="n"/>
      <c r="D680" s="2" t="n"/>
      <c r="E680" s="2" t="n"/>
      <c r="F680" s="4" t="n"/>
      <c r="G680" s="33" t="n"/>
      <c r="H680" s="33" t="n"/>
      <c r="I680" s="6" t="n"/>
      <c r="J680" s="6" t="n"/>
      <c r="K680" s="2" t="n"/>
      <c r="L680" s="2" t="n"/>
      <c r="M680" s="7">
        <f>IF(A680="","",IFERROR(VLOOKUP(L680,'Listas'!$A$2:$B$4,2,FALSE),0))</f>
        <v/>
      </c>
      <c r="N680" s="7">
        <f>IF(A680="","",IF(K680="Concluída",1,0))</f>
        <v/>
      </c>
      <c r="O680" s="8">
        <f>IF(A680="","",IF(K680="Pendente","Pendente",IF(AND(K680="Concluída",H680&gt;G680),"Sim","Não")))</f>
        <v/>
      </c>
      <c r="P680" s="4" t="n"/>
    </row>
    <row r="681">
      <c r="A681" s="2" t="n"/>
      <c r="B681" s="32" t="n"/>
      <c r="C681" s="2" t="n"/>
      <c r="D681" s="2" t="n"/>
      <c r="E681" s="2" t="n"/>
      <c r="F681" s="4" t="n"/>
      <c r="G681" s="33" t="n"/>
      <c r="H681" s="33" t="n"/>
      <c r="I681" s="6" t="n"/>
      <c r="J681" s="6" t="n"/>
      <c r="K681" s="2" t="n"/>
      <c r="L681" s="2" t="n"/>
      <c r="M681" s="9">
        <f>IF(A681="","",IFERROR(VLOOKUP(L681,'Listas'!$A$2:$B$4,2,FALSE),0))</f>
        <v/>
      </c>
      <c r="N681" s="9">
        <f>IF(A681="","",IF(K681="Concluída",1,0))</f>
        <v/>
      </c>
      <c r="O681" s="10">
        <f>IF(A681="","",IF(K681="Pendente","Pendente",IF(AND(K681="Concluída",H681&gt;G681),"Sim","Não")))</f>
        <v/>
      </c>
      <c r="P681" s="4" t="n"/>
    </row>
    <row r="682">
      <c r="A682" s="2" t="n"/>
      <c r="B682" s="32" t="n"/>
      <c r="C682" s="2" t="n"/>
      <c r="D682" s="2" t="n"/>
      <c r="E682" s="2" t="n"/>
      <c r="F682" s="4" t="n"/>
      <c r="G682" s="33" t="n"/>
      <c r="H682" s="33" t="n"/>
      <c r="I682" s="6" t="n"/>
      <c r="J682" s="6" t="n"/>
      <c r="K682" s="2" t="n"/>
      <c r="L682" s="2" t="n"/>
      <c r="M682" s="7">
        <f>IF(A682="","",IFERROR(VLOOKUP(L682,'Listas'!$A$2:$B$4,2,FALSE),0))</f>
        <v/>
      </c>
      <c r="N682" s="7">
        <f>IF(A682="","",IF(K682="Concluída",1,0))</f>
        <v/>
      </c>
      <c r="O682" s="8">
        <f>IF(A682="","",IF(K682="Pendente","Pendente",IF(AND(K682="Concluída",H682&gt;G682),"Sim","Não")))</f>
        <v/>
      </c>
      <c r="P682" s="4" t="n"/>
    </row>
    <row r="683">
      <c r="A683" s="2" t="n"/>
      <c r="B683" s="32" t="n"/>
      <c r="C683" s="2" t="n"/>
      <c r="D683" s="2" t="n"/>
      <c r="E683" s="2" t="n"/>
      <c r="F683" s="4" t="n"/>
      <c r="G683" s="33" t="n"/>
      <c r="H683" s="33" t="n"/>
      <c r="I683" s="6" t="n"/>
      <c r="J683" s="6" t="n"/>
      <c r="K683" s="2" t="n"/>
      <c r="L683" s="2" t="n"/>
      <c r="M683" s="9">
        <f>IF(A683="","",IFERROR(VLOOKUP(L683,'Listas'!$A$2:$B$4,2,FALSE),0))</f>
        <v/>
      </c>
      <c r="N683" s="9">
        <f>IF(A683="","",IF(K683="Concluída",1,0))</f>
        <v/>
      </c>
      <c r="O683" s="10">
        <f>IF(A683="","",IF(K683="Pendente","Pendente",IF(AND(K683="Concluída",H683&gt;G683),"Sim","Não")))</f>
        <v/>
      </c>
      <c r="P683" s="4" t="n"/>
    </row>
    <row r="684">
      <c r="A684" s="2" t="n"/>
      <c r="B684" s="32" t="n"/>
      <c r="C684" s="2" t="n"/>
      <c r="D684" s="2" t="n"/>
      <c r="E684" s="2" t="n"/>
      <c r="F684" s="4" t="n"/>
      <c r="G684" s="33" t="n"/>
      <c r="H684" s="33" t="n"/>
      <c r="I684" s="6" t="n"/>
      <c r="J684" s="6" t="n"/>
      <c r="K684" s="2" t="n"/>
      <c r="L684" s="2" t="n"/>
      <c r="M684" s="7">
        <f>IF(A684="","",IFERROR(VLOOKUP(L684,'Listas'!$A$2:$B$4,2,FALSE),0))</f>
        <v/>
      </c>
      <c r="N684" s="7">
        <f>IF(A684="","",IF(K684="Concluída",1,0))</f>
        <v/>
      </c>
      <c r="O684" s="8">
        <f>IF(A684="","",IF(K684="Pendente","Pendente",IF(AND(K684="Concluída",H684&gt;G684),"Sim","Não")))</f>
        <v/>
      </c>
      <c r="P684" s="4" t="n"/>
    </row>
    <row r="685">
      <c r="A685" s="2" t="n"/>
      <c r="B685" s="32" t="n"/>
      <c r="C685" s="2" t="n"/>
      <c r="D685" s="2" t="n"/>
      <c r="E685" s="2" t="n"/>
      <c r="F685" s="4" t="n"/>
      <c r="G685" s="33" t="n"/>
      <c r="H685" s="33" t="n"/>
      <c r="I685" s="6" t="n"/>
      <c r="J685" s="6" t="n"/>
      <c r="K685" s="2" t="n"/>
      <c r="L685" s="2" t="n"/>
      <c r="M685" s="9">
        <f>IF(A685="","",IFERROR(VLOOKUP(L685,'Listas'!$A$2:$B$4,2,FALSE),0))</f>
        <v/>
      </c>
      <c r="N685" s="9">
        <f>IF(A685="","",IF(K685="Concluída",1,0))</f>
        <v/>
      </c>
      <c r="O685" s="10">
        <f>IF(A685="","",IF(K685="Pendente","Pendente",IF(AND(K685="Concluída",H685&gt;G685),"Sim","Não")))</f>
        <v/>
      </c>
      <c r="P685" s="4" t="n"/>
    </row>
    <row r="686">
      <c r="A686" s="2" t="n"/>
      <c r="B686" s="32" t="n"/>
      <c r="C686" s="2" t="n"/>
      <c r="D686" s="2" t="n"/>
      <c r="E686" s="2" t="n"/>
      <c r="F686" s="4" t="n"/>
      <c r="G686" s="33" t="n"/>
      <c r="H686" s="33" t="n"/>
      <c r="I686" s="6" t="n"/>
      <c r="J686" s="6" t="n"/>
      <c r="K686" s="2" t="n"/>
      <c r="L686" s="2" t="n"/>
      <c r="M686" s="7">
        <f>IF(A686="","",IFERROR(VLOOKUP(L686,'Listas'!$A$2:$B$4,2,FALSE),0))</f>
        <v/>
      </c>
      <c r="N686" s="7">
        <f>IF(A686="","",IF(K686="Concluída",1,0))</f>
        <v/>
      </c>
      <c r="O686" s="8">
        <f>IF(A686="","",IF(K686="Pendente","Pendente",IF(AND(K686="Concluída",H686&gt;G686),"Sim","Não")))</f>
        <v/>
      </c>
      <c r="P686" s="4" t="n"/>
    </row>
    <row r="687">
      <c r="A687" s="2" t="n"/>
      <c r="B687" s="32" t="n"/>
      <c r="C687" s="2" t="n"/>
      <c r="D687" s="2" t="n"/>
      <c r="E687" s="2" t="n"/>
      <c r="F687" s="4" t="n"/>
      <c r="G687" s="33" t="n"/>
      <c r="H687" s="33" t="n"/>
      <c r="I687" s="6" t="n"/>
      <c r="J687" s="6" t="n"/>
      <c r="K687" s="2" t="n"/>
      <c r="L687" s="2" t="n"/>
      <c r="M687" s="9">
        <f>IF(A687="","",IFERROR(VLOOKUP(L687,'Listas'!$A$2:$B$4,2,FALSE),0))</f>
        <v/>
      </c>
      <c r="N687" s="9">
        <f>IF(A687="","",IF(K687="Concluída",1,0))</f>
        <v/>
      </c>
      <c r="O687" s="10">
        <f>IF(A687="","",IF(K687="Pendente","Pendente",IF(AND(K687="Concluída",H687&gt;G687),"Sim","Não")))</f>
        <v/>
      </c>
      <c r="P687" s="4" t="n"/>
    </row>
    <row r="688">
      <c r="A688" s="2" t="n"/>
      <c r="B688" s="32" t="n"/>
      <c r="C688" s="2" t="n"/>
      <c r="D688" s="2" t="n"/>
      <c r="E688" s="2" t="n"/>
      <c r="F688" s="4" t="n"/>
      <c r="G688" s="33" t="n"/>
      <c r="H688" s="33" t="n"/>
      <c r="I688" s="6" t="n"/>
      <c r="J688" s="6" t="n"/>
      <c r="K688" s="2" t="n"/>
      <c r="L688" s="2" t="n"/>
      <c r="M688" s="7">
        <f>IF(A688="","",IFERROR(VLOOKUP(L688,'Listas'!$A$2:$B$4,2,FALSE),0))</f>
        <v/>
      </c>
      <c r="N688" s="7">
        <f>IF(A688="","",IF(K688="Concluída",1,0))</f>
        <v/>
      </c>
      <c r="O688" s="8">
        <f>IF(A688="","",IF(K688="Pendente","Pendente",IF(AND(K688="Concluída",H688&gt;G688),"Sim","Não")))</f>
        <v/>
      </c>
      <c r="P688" s="4" t="n"/>
    </row>
    <row r="689">
      <c r="A689" s="2" t="n"/>
      <c r="B689" s="32" t="n"/>
      <c r="C689" s="2" t="n"/>
      <c r="D689" s="2" t="n"/>
      <c r="E689" s="2" t="n"/>
      <c r="F689" s="4" t="n"/>
      <c r="G689" s="33" t="n"/>
      <c r="H689" s="33" t="n"/>
      <c r="I689" s="6" t="n"/>
      <c r="J689" s="6" t="n"/>
      <c r="K689" s="2" t="n"/>
      <c r="L689" s="2" t="n"/>
      <c r="M689" s="9">
        <f>IF(A689="","",IFERROR(VLOOKUP(L689,'Listas'!$A$2:$B$4,2,FALSE),0))</f>
        <v/>
      </c>
      <c r="N689" s="9">
        <f>IF(A689="","",IF(K689="Concluída",1,0))</f>
        <v/>
      </c>
      <c r="O689" s="10">
        <f>IF(A689="","",IF(K689="Pendente","Pendente",IF(AND(K689="Concluída",H689&gt;G689),"Sim","Não")))</f>
        <v/>
      </c>
      <c r="P689" s="4" t="n"/>
    </row>
    <row r="690">
      <c r="A690" s="2" t="n"/>
      <c r="B690" s="32" t="n"/>
      <c r="C690" s="2" t="n"/>
      <c r="D690" s="2" t="n"/>
      <c r="E690" s="2" t="n"/>
      <c r="F690" s="4" t="n"/>
      <c r="G690" s="33" t="n"/>
      <c r="H690" s="33" t="n"/>
      <c r="I690" s="6" t="n"/>
      <c r="J690" s="6" t="n"/>
      <c r="K690" s="2" t="n"/>
      <c r="L690" s="2" t="n"/>
      <c r="M690" s="7">
        <f>IF(A690="","",IFERROR(VLOOKUP(L690,'Listas'!$A$2:$B$4,2,FALSE),0))</f>
        <v/>
      </c>
      <c r="N690" s="7">
        <f>IF(A690="","",IF(K690="Concluída",1,0))</f>
        <v/>
      </c>
      <c r="O690" s="8">
        <f>IF(A690="","",IF(K690="Pendente","Pendente",IF(AND(K690="Concluída",H690&gt;G690),"Sim","Não")))</f>
        <v/>
      </c>
      <c r="P690" s="4" t="n"/>
    </row>
    <row r="691">
      <c r="A691" s="2" t="n"/>
      <c r="B691" s="32" t="n"/>
      <c r="C691" s="2" t="n"/>
      <c r="D691" s="2" t="n"/>
      <c r="E691" s="2" t="n"/>
      <c r="F691" s="4" t="n"/>
      <c r="G691" s="33" t="n"/>
      <c r="H691" s="33" t="n"/>
      <c r="I691" s="6" t="n"/>
      <c r="J691" s="6" t="n"/>
      <c r="K691" s="2" t="n"/>
      <c r="L691" s="2" t="n"/>
      <c r="M691" s="9">
        <f>IF(A691="","",IFERROR(VLOOKUP(L691,'Listas'!$A$2:$B$4,2,FALSE),0))</f>
        <v/>
      </c>
      <c r="N691" s="9">
        <f>IF(A691="","",IF(K691="Concluída",1,0))</f>
        <v/>
      </c>
      <c r="O691" s="10">
        <f>IF(A691="","",IF(K691="Pendente","Pendente",IF(AND(K691="Concluída",H691&gt;G691),"Sim","Não")))</f>
        <v/>
      </c>
      <c r="P691" s="4" t="n"/>
    </row>
    <row r="692">
      <c r="A692" s="2" t="n"/>
      <c r="B692" s="32" t="n"/>
      <c r="C692" s="2" t="n"/>
      <c r="D692" s="2" t="n"/>
      <c r="E692" s="2" t="n"/>
      <c r="F692" s="4" t="n"/>
      <c r="G692" s="33" t="n"/>
      <c r="H692" s="33" t="n"/>
      <c r="I692" s="6" t="n"/>
      <c r="J692" s="6" t="n"/>
      <c r="K692" s="2" t="n"/>
      <c r="L692" s="2" t="n"/>
      <c r="M692" s="7">
        <f>IF(A692="","",IFERROR(VLOOKUP(L692,'Listas'!$A$2:$B$4,2,FALSE),0))</f>
        <v/>
      </c>
      <c r="N692" s="7">
        <f>IF(A692="","",IF(K692="Concluída",1,0))</f>
        <v/>
      </c>
      <c r="O692" s="8">
        <f>IF(A692="","",IF(K692="Pendente","Pendente",IF(AND(K692="Concluída",H692&gt;G692),"Sim","Não")))</f>
        <v/>
      </c>
      <c r="P692" s="4" t="n"/>
    </row>
    <row r="693">
      <c r="A693" s="2" t="n"/>
      <c r="B693" s="32" t="n"/>
      <c r="C693" s="2" t="n"/>
      <c r="D693" s="2" t="n"/>
      <c r="E693" s="2" t="n"/>
      <c r="F693" s="4" t="n"/>
      <c r="G693" s="33" t="n"/>
      <c r="H693" s="33" t="n"/>
      <c r="I693" s="6" t="n"/>
      <c r="J693" s="6" t="n"/>
      <c r="K693" s="2" t="n"/>
      <c r="L693" s="2" t="n"/>
      <c r="M693" s="9">
        <f>IF(A693="","",IFERROR(VLOOKUP(L693,'Listas'!$A$2:$B$4,2,FALSE),0))</f>
        <v/>
      </c>
      <c r="N693" s="9">
        <f>IF(A693="","",IF(K693="Concluída",1,0))</f>
        <v/>
      </c>
      <c r="O693" s="10">
        <f>IF(A693="","",IF(K693="Pendente","Pendente",IF(AND(K693="Concluída",H693&gt;G693),"Sim","Não")))</f>
        <v/>
      </c>
      <c r="P693" s="4" t="n"/>
    </row>
    <row r="694">
      <c r="A694" s="2" t="n"/>
      <c r="B694" s="32" t="n"/>
      <c r="C694" s="2" t="n"/>
      <c r="D694" s="2" t="n"/>
      <c r="E694" s="2" t="n"/>
      <c r="F694" s="4" t="n"/>
      <c r="G694" s="33" t="n"/>
      <c r="H694" s="33" t="n"/>
      <c r="I694" s="6" t="n"/>
      <c r="J694" s="6" t="n"/>
      <c r="K694" s="2" t="n"/>
      <c r="L694" s="2" t="n"/>
      <c r="M694" s="7">
        <f>IF(A694="","",IFERROR(VLOOKUP(L694,'Listas'!$A$2:$B$4,2,FALSE),0))</f>
        <v/>
      </c>
      <c r="N694" s="7">
        <f>IF(A694="","",IF(K694="Concluída",1,0))</f>
        <v/>
      </c>
      <c r="O694" s="8">
        <f>IF(A694="","",IF(K694="Pendente","Pendente",IF(AND(K694="Concluída",H694&gt;G694),"Sim","Não")))</f>
        <v/>
      </c>
      <c r="P694" s="4" t="n"/>
    </row>
    <row r="695">
      <c r="A695" s="2" t="n"/>
      <c r="B695" s="32" t="n"/>
      <c r="C695" s="2" t="n"/>
      <c r="D695" s="2" t="n"/>
      <c r="E695" s="2" t="n"/>
      <c r="F695" s="4" t="n"/>
      <c r="G695" s="33" t="n"/>
      <c r="H695" s="33" t="n"/>
      <c r="I695" s="6" t="n"/>
      <c r="J695" s="6" t="n"/>
      <c r="K695" s="2" t="n"/>
      <c r="L695" s="2" t="n"/>
      <c r="M695" s="9">
        <f>IF(A695="","",IFERROR(VLOOKUP(L695,'Listas'!$A$2:$B$4,2,FALSE),0))</f>
        <v/>
      </c>
      <c r="N695" s="9">
        <f>IF(A695="","",IF(K695="Concluída",1,0))</f>
        <v/>
      </c>
      <c r="O695" s="10">
        <f>IF(A695="","",IF(K695="Pendente","Pendente",IF(AND(K695="Concluída",H695&gt;G695),"Sim","Não")))</f>
        <v/>
      </c>
      <c r="P695" s="4" t="n"/>
    </row>
    <row r="696">
      <c r="A696" s="2" t="n"/>
      <c r="B696" s="32" t="n"/>
      <c r="C696" s="2" t="n"/>
      <c r="D696" s="2" t="n"/>
      <c r="E696" s="2" t="n"/>
      <c r="F696" s="4" t="n"/>
      <c r="G696" s="33" t="n"/>
      <c r="H696" s="33" t="n"/>
      <c r="I696" s="6" t="n"/>
      <c r="J696" s="6" t="n"/>
      <c r="K696" s="2" t="n"/>
      <c r="L696" s="2" t="n"/>
      <c r="M696" s="7">
        <f>IF(A696="","",IFERROR(VLOOKUP(L696,'Listas'!$A$2:$B$4,2,FALSE),0))</f>
        <v/>
      </c>
      <c r="N696" s="7">
        <f>IF(A696="","",IF(K696="Concluída",1,0))</f>
        <v/>
      </c>
      <c r="O696" s="8">
        <f>IF(A696="","",IF(K696="Pendente","Pendente",IF(AND(K696="Concluída",H696&gt;G696),"Sim","Não")))</f>
        <v/>
      </c>
      <c r="P696" s="4" t="n"/>
    </row>
    <row r="697">
      <c r="A697" s="2" t="n"/>
      <c r="B697" s="32" t="n"/>
      <c r="C697" s="2" t="n"/>
      <c r="D697" s="2" t="n"/>
      <c r="E697" s="2" t="n"/>
      <c r="F697" s="4" t="n"/>
      <c r="G697" s="33" t="n"/>
      <c r="H697" s="33" t="n"/>
      <c r="I697" s="6" t="n"/>
      <c r="J697" s="6" t="n"/>
      <c r="K697" s="2" t="n"/>
      <c r="L697" s="2" t="n"/>
      <c r="M697" s="9">
        <f>IF(A697="","",IFERROR(VLOOKUP(L697,'Listas'!$A$2:$B$4,2,FALSE),0))</f>
        <v/>
      </c>
      <c r="N697" s="9">
        <f>IF(A697="","",IF(K697="Concluída",1,0))</f>
        <v/>
      </c>
      <c r="O697" s="10">
        <f>IF(A697="","",IF(K697="Pendente","Pendente",IF(AND(K697="Concluída",H697&gt;G697),"Sim","Não")))</f>
        <v/>
      </c>
      <c r="P697" s="4" t="n"/>
    </row>
    <row r="698">
      <c r="A698" s="2" t="n"/>
      <c r="B698" s="32" t="n"/>
      <c r="C698" s="2" t="n"/>
      <c r="D698" s="2" t="n"/>
      <c r="E698" s="2" t="n"/>
      <c r="F698" s="4" t="n"/>
      <c r="G698" s="33" t="n"/>
      <c r="H698" s="33" t="n"/>
      <c r="I698" s="6" t="n"/>
      <c r="J698" s="6" t="n"/>
      <c r="K698" s="2" t="n"/>
      <c r="L698" s="2" t="n"/>
      <c r="M698" s="7">
        <f>IF(A698="","",IFERROR(VLOOKUP(L698,'Listas'!$A$2:$B$4,2,FALSE),0))</f>
        <v/>
      </c>
      <c r="N698" s="7">
        <f>IF(A698="","",IF(K698="Concluída",1,0))</f>
        <v/>
      </c>
      <c r="O698" s="8">
        <f>IF(A698="","",IF(K698="Pendente","Pendente",IF(AND(K698="Concluída",H698&gt;G698),"Sim","Não")))</f>
        <v/>
      </c>
      <c r="P698" s="4" t="n"/>
    </row>
    <row r="699">
      <c r="A699" s="2" t="n"/>
      <c r="B699" s="32" t="n"/>
      <c r="C699" s="2" t="n"/>
      <c r="D699" s="2" t="n"/>
      <c r="E699" s="2" t="n"/>
      <c r="F699" s="4" t="n"/>
      <c r="G699" s="33" t="n"/>
      <c r="H699" s="33" t="n"/>
      <c r="I699" s="6" t="n"/>
      <c r="J699" s="6" t="n"/>
      <c r="K699" s="2" t="n"/>
      <c r="L699" s="2" t="n"/>
      <c r="M699" s="9">
        <f>IF(A699="","",IFERROR(VLOOKUP(L699,'Listas'!$A$2:$B$4,2,FALSE),0))</f>
        <v/>
      </c>
      <c r="N699" s="9">
        <f>IF(A699="","",IF(K699="Concluída",1,0))</f>
        <v/>
      </c>
      <c r="O699" s="10">
        <f>IF(A699="","",IF(K699="Pendente","Pendente",IF(AND(K699="Concluída",H699&gt;G699),"Sim","Não")))</f>
        <v/>
      </c>
      <c r="P699" s="4" t="n"/>
    </row>
    <row r="700">
      <c r="A700" s="2" t="n"/>
      <c r="B700" s="32" t="n"/>
      <c r="C700" s="2" t="n"/>
      <c r="D700" s="2" t="n"/>
      <c r="E700" s="2" t="n"/>
      <c r="F700" s="4" t="n"/>
      <c r="G700" s="33" t="n"/>
      <c r="H700" s="33" t="n"/>
      <c r="I700" s="6" t="n"/>
      <c r="J700" s="6" t="n"/>
      <c r="K700" s="2" t="n"/>
      <c r="L700" s="2" t="n"/>
      <c r="M700" s="7">
        <f>IF(A700="","",IFERROR(VLOOKUP(L700,'Listas'!$A$2:$B$4,2,FALSE),0))</f>
        <v/>
      </c>
      <c r="N700" s="7">
        <f>IF(A700="","",IF(K700="Concluída",1,0))</f>
        <v/>
      </c>
      <c r="O700" s="8">
        <f>IF(A700="","",IF(K700="Pendente","Pendente",IF(AND(K700="Concluída",H700&gt;G700),"Sim","Não")))</f>
        <v/>
      </c>
      <c r="P700" s="4" t="n"/>
    </row>
    <row r="701">
      <c r="A701" s="2" t="n"/>
      <c r="B701" s="32" t="n"/>
      <c r="C701" s="2" t="n"/>
      <c r="D701" s="2" t="n"/>
      <c r="E701" s="2" t="n"/>
      <c r="F701" s="4" t="n"/>
      <c r="G701" s="33" t="n"/>
      <c r="H701" s="33" t="n"/>
      <c r="I701" s="6" t="n"/>
      <c r="J701" s="6" t="n"/>
      <c r="K701" s="2" t="n"/>
      <c r="L701" s="2" t="n"/>
      <c r="M701" s="9">
        <f>IF(A701="","",IFERROR(VLOOKUP(L701,'Listas'!$A$2:$B$4,2,FALSE),0))</f>
        <v/>
      </c>
      <c r="N701" s="9">
        <f>IF(A701="","",IF(K701="Concluída",1,0))</f>
        <v/>
      </c>
      <c r="O701" s="10">
        <f>IF(A701="","",IF(K701="Pendente","Pendente",IF(AND(K701="Concluída",H701&gt;G701),"Sim","Não")))</f>
        <v/>
      </c>
      <c r="P701" s="4" t="n"/>
    </row>
    <row r="702">
      <c r="A702" s="2" t="n"/>
      <c r="B702" s="32" t="n"/>
      <c r="C702" s="2" t="n"/>
      <c r="D702" s="2" t="n"/>
      <c r="E702" s="2" t="n"/>
      <c r="F702" s="4" t="n"/>
      <c r="G702" s="33" t="n"/>
      <c r="H702" s="33" t="n"/>
      <c r="I702" s="6" t="n"/>
      <c r="J702" s="6" t="n"/>
      <c r="K702" s="2" t="n"/>
      <c r="L702" s="2" t="n"/>
      <c r="M702" s="7">
        <f>IF(A702="","",IFERROR(VLOOKUP(L702,'Listas'!$A$2:$B$4,2,FALSE),0))</f>
        <v/>
      </c>
      <c r="N702" s="7">
        <f>IF(A702="","",IF(K702="Concluída",1,0))</f>
        <v/>
      </c>
      <c r="O702" s="8">
        <f>IF(A702="","",IF(K702="Pendente","Pendente",IF(AND(K702="Concluída",H702&gt;G702),"Sim","Não")))</f>
        <v/>
      </c>
      <c r="P702" s="4" t="n"/>
    </row>
    <row r="703">
      <c r="A703" s="2" t="n"/>
      <c r="B703" s="32" t="n"/>
      <c r="C703" s="2" t="n"/>
      <c r="D703" s="2" t="n"/>
      <c r="E703" s="2" t="n"/>
      <c r="F703" s="4" t="n"/>
      <c r="G703" s="33" t="n"/>
      <c r="H703" s="33" t="n"/>
      <c r="I703" s="6" t="n"/>
      <c r="J703" s="6" t="n"/>
      <c r="K703" s="2" t="n"/>
      <c r="L703" s="2" t="n"/>
      <c r="M703" s="9">
        <f>IF(A703="","",IFERROR(VLOOKUP(L703,'Listas'!$A$2:$B$4,2,FALSE),0))</f>
        <v/>
      </c>
      <c r="N703" s="9">
        <f>IF(A703="","",IF(K703="Concluída",1,0))</f>
        <v/>
      </c>
      <c r="O703" s="10">
        <f>IF(A703="","",IF(K703="Pendente","Pendente",IF(AND(K703="Concluída",H703&gt;G703),"Sim","Não")))</f>
        <v/>
      </c>
      <c r="P703" s="4" t="n"/>
    </row>
    <row r="704">
      <c r="A704" s="2" t="n"/>
      <c r="B704" s="32" t="n"/>
      <c r="C704" s="2" t="n"/>
      <c r="D704" s="2" t="n"/>
      <c r="E704" s="2" t="n"/>
      <c r="F704" s="4" t="n"/>
      <c r="G704" s="33" t="n"/>
      <c r="H704" s="33" t="n"/>
      <c r="I704" s="6" t="n"/>
      <c r="J704" s="6" t="n"/>
      <c r="K704" s="2" t="n"/>
      <c r="L704" s="2" t="n"/>
      <c r="M704" s="7">
        <f>IF(A704="","",IFERROR(VLOOKUP(L704,'Listas'!$A$2:$B$4,2,FALSE),0))</f>
        <v/>
      </c>
      <c r="N704" s="7">
        <f>IF(A704="","",IF(K704="Concluída",1,0))</f>
        <v/>
      </c>
      <c r="O704" s="8">
        <f>IF(A704="","",IF(K704="Pendente","Pendente",IF(AND(K704="Concluída",H704&gt;G704),"Sim","Não")))</f>
        <v/>
      </c>
      <c r="P704" s="4" t="n"/>
    </row>
    <row r="705">
      <c r="A705" s="2" t="n"/>
      <c r="B705" s="32" t="n"/>
      <c r="C705" s="2" t="n"/>
      <c r="D705" s="2" t="n"/>
      <c r="E705" s="2" t="n"/>
      <c r="F705" s="4" t="n"/>
      <c r="G705" s="33" t="n"/>
      <c r="H705" s="33" t="n"/>
      <c r="I705" s="6" t="n"/>
      <c r="J705" s="6" t="n"/>
      <c r="K705" s="2" t="n"/>
      <c r="L705" s="2" t="n"/>
      <c r="M705" s="9">
        <f>IF(A705="","",IFERROR(VLOOKUP(L705,'Listas'!$A$2:$B$4,2,FALSE),0))</f>
        <v/>
      </c>
      <c r="N705" s="9">
        <f>IF(A705="","",IF(K705="Concluída",1,0))</f>
        <v/>
      </c>
      <c r="O705" s="10">
        <f>IF(A705="","",IF(K705="Pendente","Pendente",IF(AND(K705="Concluída",H705&gt;G705),"Sim","Não")))</f>
        <v/>
      </c>
      <c r="P705" s="4" t="n"/>
    </row>
    <row r="706">
      <c r="A706" s="2" t="n"/>
      <c r="B706" s="32" t="n"/>
      <c r="C706" s="2" t="n"/>
      <c r="D706" s="2" t="n"/>
      <c r="E706" s="2" t="n"/>
      <c r="F706" s="4" t="n"/>
      <c r="G706" s="33" t="n"/>
      <c r="H706" s="33" t="n"/>
      <c r="I706" s="6" t="n"/>
      <c r="J706" s="6" t="n"/>
      <c r="K706" s="2" t="n"/>
      <c r="L706" s="2" t="n"/>
      <c r="M706" s="7">
        <f>IF(A706="","",IFERROR(VLOOKUP(L706,'Listas'!$A$2:$B$4,2,FALSE),0))</f>
        <v/>
      </c>
      <c r="N706" s="7">
        <f>IF(A706="","",IF(K706="Concluída",1,0))</f>
        <v/>
      </c>
      <c r="O706" s="8">
        <f>IF(A706="","",IF(K706="Pendente","Pendente",IF(AND(K706="Concluída",H706&gt;G706),"Sim","Não")))</f>
        <v/>
      </c>
      <c r="P706" s="4" t="n"/>
    </row>
    <row r="707">
      <c r="A707" s="2" t="n"/>
      <c r="B707" s="32" t="n"/>
      <c r="C707" s="2" t="n"/>
      <c r="D707" s="2" t="n"/>
      <c r="E707" s="2" t="n"/>
      <c r="F707" s="4" t="n"/>
      <c r="G707" s="33" t="n"/>
      <c r="H707" s="33" t="n"/>
      <c r="I707" s="6" t="n"/>
      <c r="J707" s="6" t="n"/>
      <c r="K707" s="2" t="n"/>
      <c r="L707" s="2" t="n"/>
      <c r="M707" s="9">
        <f>IF(A707="","",IFERROR(VLOOKUP(L707,'Listas'!$A$2:$B$4,2,FALSE),0))</f>
        <v/>
      </c>
      <c r="N707" s="9">
        <f>IF(A707="","",IF(K707="Concluída",1,0))</f>
        <v/>
      </c>
      <c r="O707" s="10">
        <f>IF(A707="","",IF(K707="Pendente","Pendente",IF(AND(K707="Concluída",H707&gt;G707),"Sim","Não")))</f>
        <v/>
      </c>
      <c r="P707" s="4" t="n"/>
    </row>
    <row r="708">
      <c r="A708" s="2" t="n"/>
      <c r="B708" s="32" t="n"/>
      <c r="C708" s="2" t="n"/>
      <c r="D708" s="2" t="n"/>
      <c r="E708" s="2" t="n"/>
      <c r="F708" s="4" t="n"/>
      <c r="G708" s="33" t="n"/>
      <c r="H708" s="33" t="n"/>
      <c r="I708" s="6" t="n"/>
      <c r="J708" s="6" t="n"/>
      <c r="K708" s="2" t="n"/>
      <c r="L708" s="2" t="n"/>
      <c r="M708" s="7">
        <f>IF(A708="","",IFERROR(VLOOKUP(L708,'Listas'!$A$2:$B$4,2,FALSE),0))</f>
        <v/>
      </c>
      <c r="N708" s="7">
        <f>IF(A708="","",IF(K708="Concluída",1,0))</f>
        <v/>
      </c>
      <c r="O708" s="8">
        <f>IF(A708="","",IF(K708="Pendente","Pendente",IF(AND(K708="Concluída",H708&gt;G708),"Sim","Não")))</f>
        <v/>
      </c>
      <c r="P708" s="4" t="n"/>
    </row>
    <row r="709">
      <c r="A709" s="2" t="n"/>
      <c r="B709" s="32" t="n"/>
      <c r="C709" s="2" t="n"/>
      <c r="D709" s="2" t="n"/>
      <c r="E709" s="2" t="n"/>
      <c r="F709" s="4" t="n"/>
      <c r="G709" s="33" t="n"/>
      <c r="H709" s="33" t="n"/>
      <c r="I709" s="6" t="n"/>
      <c r="J709" s="6" t="n"/>
      <c r="K709" s="2" t="n"/>
      <c r="L709" s="2" t="n"/>
      <c r="M709" s="9">
        <f>IF(A709="","",IFERROR(VLOOKUP(L709,'Listas'!$A$2:$B$4,2,FALSE),0))</f>
        <v/>
      </c>
      <c r="N709" s="9">
        <f>IF(A709="","",IF(K709="Concluída",1,0))</f>
        <v/>
      </c>
      <c r="O709" s="10">
        <f>IF(A709="","",IF(K709="Pendente","Pendente",IF(AND(K709="Concluída",H709&gt;G709),"Sim","Não")))</f>
        <v/>
      </c>
      <c r="P709" s="4" t="n"/>
    </row>
    <row r="710">
      <c r="A710" s="2" t="n"/>
      <c r="B710" s="32" t="n"/>
      <c r="C710" s="2" t="n"/>
      <c r="D710" s="2" t="n"/>
      <c r="E710" s="2" t="n"/>
      <c r="F710" s="4" t="n"/>
      <c r="G710" s="33" t="n"/>
      <c r="H710" s="33" t="n"/>
      <c r="I710" s="6" t="n"/>
      <c r="J710" s="6" t="n"/>
      <c r="K710" s="2" t="n"/>
      <c r="L710" s="2" t="n"/>
      <c r="M710" s="7">
        <f>IF(A710="","",IFERROR(VLOOKUP(L710,'Listas'!$A$2:$B$4,2,FALSE),0))</f>
        <v/>
      </c>
      <c r="N710" s="7">
        <f>IF(A710="","",IF(K710="Concluída",1,0))</f>
        <v/>
      </c>
      <c r="O710" s="8">
        <f>IF(A710="","",IF(K710="Pendente","Pendente",IF(AND(K710="Concluída",H710&gt;G710),"Sim","Não")))</f>
        <v/>
      </c>
      <c r="P710" s="4" t="n"/>
    </row>
    <row r="711">
      <c r="A711" s="2" t="n"/>
      <c r="B711" s="32" t="n"/>
      <c r="C711" s="2" t="n"/>
      <c r="D711" s="2" t="n"/>
      <c r="E711" s="2" t="n"/>
      <c r="F711" s="4" t="n"/>
      <c r="G711" s="33" t="n"/>
      <c r="H711" s="33" t="n"/>
      <c r="I711" s="6" t="n"/>
      <c r="J711" s="6" t="n"/>
      <c r="K711" s="2" t="n"/>
      <c r="L711" s="2" t="n"/>
      <c r="M711" s="9">
        <f>IF(A711="","",IFERROR(VLOOKUP(L711,'Listas'!$A$2:$B$4,2,FALSE),0))</f>
        <v/>
      </c>
      <c r="N711" s="9">
        <f>IF(A711="","",IF(K711="Concluída",1,0))</f>
        <v/>
      </c>
      <c r="O711" s="10">
        <f>IF(A711="","",IF(K711="Pendente","Pendente",IF(AND(K711="Concluída",H711&gt;G711),"Sim","Não")))</f>
        <v/>
      </c>
      <c r="P711" s="4" t="n"/>
    </row>
    <row r="712">
      <c r="A712" s="2" t="n"/>
      <c r="B712" s="32" t="n"/>
      <c r="C712" s="2" t="n"/>
      <c r="D712" s="2" t="n"/>
      <c r="E712" s="2" t="n"/>
      <c r="F712" s="4" t="n"/>
      <c r="G712" s="33" t="n"/>
      <c r="H712" s="33" t="n"/>
      <c r="I712" s="6" t="n"/>
      <c r="J712" s="6" t="n"/>
      <c r="K712" s="2" t="n"/>
      <c r="L712" s="2" t="n"/>
      <c r="M712" s="7">
        <f>IF(A712="","",IFERROR(VLOOKUP(L712,'Listas'!$A$2:$B$4,2,FALSE),0))</f>
        <v/>
      </c>
      <c r="N712" s="7">
        <f>IF(A712="","",IF(K712="Concluída",1,0))</f>
        <v/>
      </c>
      <c r="O712" s="8">
        <f>IF(A712="","",IF(K712="Pendente","Pendente",IF(AND(K712="Concluída",H712&gt;G712),"Sim","Não")))</f>
        <v/>
      </c>
      <c r="P712" s="4" t="n"/>
    </row>
    <row r="713">
      <c r="A713" s="2" t="n"/>
      <c r="B713" s="32" t="n"/>
      <c r="C713" s="2" t="n"/>
      <c r="D713" s="2" t="n"/>
      <c r="E713" s="2" t="n"/>
      <c r="F713" s="4" t="n"/>
      <c r="G713" s="33" t="n"/>
      <c r="H713" s="33" t="n"/>
      <c r="I713" s="6" t="n"/>
      <c r="J713" s="6" t="n"/>
      <c r="K713" s="2" t="n"/>
      <c r="L713" s="2" t="n"/>
      <c r="M713" s="9">
        <f>IF(A713="","",IFERROR(VLOOKUP(L713,'Listas'!$A$2:$B$4,2,FALSE),0))</f>
        <v/>
      </c>
      <c r="N713" s="9">
        <f>IF(A713="","",IF(K713="Concluída",1,0))</f>
        <v/>
      </c>
      <c r="O713" s="10">
        <f>IF(A713="","",IF(K713="Pendente","Pendente",IF(AND(K713="Concluída",H713&gt;G713),"Sim","Não")))</f>
        <v/>
      </c>
      <c r="P713" s="4" t="n"/>
    </row>
    <row r="714">
      <c r="A714" s="2" t="n"/>
      <c r="B714" s="32" t="n"/>
      <c r="C714" s="2" t="n"/>
      <c r="D714" s="2" t="n"/>
      <c r="E714" s="2" t="n"/>
      <c r="F714" s="4" t="n"/>
      <c r="G714" s="33" t="n"/>
      <c r="H714" s="33" t="n"/>
      <c r="I714" s="6" t="n"/>
      <c r="J714" s="6" t="n"/>
      <c r="K714" s="2" t="n"/>
      <c r="L714" s="2" t="n"/>
      <c r="M714" s="7">
        <f>IF(A714="","",IFERROR(VLOOKUP(L714,'Listas'!$A$2:$B$4,2,FALSE),0))</f>
        <v/>
      </c>
      <c r="N714" s="7">
        <f>IF(A714="","",IF(K714="Concluída",1,0))</f>
        <v/>
      </c>
      <c r="O714" s="8">
        <f>IF(A714="","",IF(K714="Pendente","Pendente",IF(AND(K714="Concluída",H714&gt;G714),"Sim","Não")))</f>
        <v/>
      </c>
      <c r="P714" s="4" t="n"/>
    </row>
    <row r="715">
      <c r="A715" s="2" t="n"/>
      <c r="B715" s="32" t="n"/>
      <c r="C715" s="2" t="n"/>
      <c r="D715" s="2" t="n"/>
      <c r="E715" s="2" t="n"/>
      <c r="F715" s="4" t="n"/>
      <c r="G715" s="33" t="n"/>
      <c r="H715" s="33" t="n"/>
      <c r="I715" s="6" t="n"/>
      <c r="J715" s="6" t="n"/>
      <c r="K715" s="2" t="n"/>
      <c r="L715" s="2" t="n"/>
      <c r="M715" s="9">
        <f>IF(A715="","",IFERROR(VLOOKUP(L715,'Listas'!$A$2:$B$4,2,FALSE),0))</f>
        <v/>
      </c>
      <c r="N715" s="9">
        <f>IF(A715="","",IF(K715="Concluída",1,0))</f>
        <v/>
      </c>
      <c r="O715" s="10">
        <f>IF(A715="","",IF(K715="Pendente","Pendente",IF(AND(K715="Concluída",H715&gt;G715),"Sim","Não")))</f>
        <v/>
      </c>
      <c r="P715" s="4" t="n"/>
    </row>
    <row r="716">
      <c r="A716" s="2" t="n"/>
      <c r="B716" s="32" t="n"/>
      <c r="C716" s="2" t="n"/>
      <c r="D716" s="2" t="n"/>
      <c r="E716" s="2" t="n"/>
      <c r="F716" s="4" t="n"/>
      <c r="G716" s="33" t="n"/>
      <c r="H716" s="33" t="n"/>
      <c r="I716" s="6" t="n"/>
      <c r="J716" s="6" t="n"/>
      <c r="K716" s="2" t="n"/>
      <c r="L716" s="2" t="n"/>
      <c r="M716" s="7">
        <f>IF(A716="","",IFERROR(VLOOKUP(L716,'Listas'!$A$2:$B$4,2,FALSE),0))</f>
        <v/>
      </c>
      <c r="N716" s="7">
        <f>IF(A716="","",IF(K716="Concluída",1,0))</f>
        <v/>
      </c>
      <c r="O716" s="8">
        <f>IF(A716="","",IF(K716="Pendente","Pendente",IF(AND(K716="Concluída",H716&gt;G716),"Sim","Não")))</f>
        <v/>
      </c>
      <c r="P716" s="4" t="n"/>
    </row>
    <row r="717">
      <c r="A717" s="2" t="n"/>
      <c r="B717" s="32" t="n"/>
      <c r="C717" s="2" t="n"/>
      <c r="D717" s="2" t="n"/>
      <c r="E717" s="2" t="n"/>
      <c r="F717" s="4" t="n"/>
      <c r="G717" s="33" t="n"/>
      <c r="H717" s="33" t="n"/>
      <c r="I717" s="6" t="n"/>
      <c r="J717" s="6" t="n"/>
      <c r="K717" s="2" t="n"/>
      <c r="L717" s="2" t="n"/>
      <c r="M717" s="9">
        <f>IF(A717="","",IFERROR(VLOOKUP(L717,'Listas'!$A$2:$B$4,2,FALSE),0))</f>
        <v/>
      </c>
      <c r="N717" s="9">
        <f>IF(A717="","",IF(K717="Concluída",1,0))</f>
        <v/>
      </c>
      <c r="O717" s="10">
        <f>IF(A717="","",IF(K717="Pendente","Pendente",IF(AND(K717="Concluída",H717&gt;G717),"Sim","Não")))</f>
        <v/>
      </c>
      <c r="P717" s="4" t="n"/>
    </row>
    <row r="718">
      <c r="A718" s="2" t="n"/>
      <c r="B718" s="32" t="n"/>
      <c r="C718" s="2" t="n"/>
      <c r="D718" s="2" t="n"/>
      <c r="E718" s="2" t="n"/>
      <c r="F718" s="4" t="n"/>
      <c r="G718" s="33" t="n"/>
      <c r="H718" s="33" t="n"/>
      <c r="I718" s="6" t="n"/>
      <c r="J718" s="6" t="n"/>
      <c r="K718" s="2" t="n"/>
      <c r="L718" s="2" t="n"/>
      <c r="M718" s="7">
        <f>IF(A718="","",IFERROR(VLOOKUP(L718,'Listas'!$A$2:$B$4,2,FALSE),0))</f>
        <v/>
      </c>
      <c r="N718" s="7">
        <f>IF(A718="","",IF(K718="Concluída",1,0))</f>
        <v/>
      </c>
      <c r="O718" s="8">
        <f>IF(A718="","",IF(K718="Pendente","Pendente",IF(AND(K718="Concluída",H718&gt;G718),"Sim","Não")))</f>
        <v/>
      </c>
      <c r="P718" s="4" t="n"/>
    </row>
    <row r="719">
      <c r="A719" s="2" t="n"/>
      <c r="B719" s="32" t="n"/>
      <c r="C719" s="2" t="n"/>
      <c r="D719" s="2" t="n"/>
      <c r="E719" s="2" t="n"/>
      <c r="F719" s="4" t="n"/>
      <c r="G719" s="33" t="n"/>
      <c r="H719" s="33" t="n"/>
      <c r="I719" s="6" t="n"/>
      <c r="J719" s="6" t="n"/>
      <c r="K719" s="2" t="n"/>
      <c r="L719" s="2" t="n"/>
      <c r="M719" s="9">
        <f>IF(A719="","",IFERROR(VLOOKUP(L719,'Listas'!$A$2:$B$4,2,FALSE),0))</f>
        <v/>
      </c>
      <c r="N719" s="9">
        <f>IF(A719="","",IF(K719="Concluída",1,0))</f>
        <v/>
      </c>
      <c r="O719" s="10">
        <f>IF(A719="","",IF(K719="Pendente","Pendente",IF(AND(K719="Concluída",H719&gt;G719),"Sim","Não")))</f>
        <v/>
      </c>
      <c r="P719" s="4" t="n"/>
    </row>
    <row r="720">
      <c r="A720" s="2" t="n"/>
      <c r="B720" s="32" t="n"/>
      <c r="C720" s="2" t="n"/>
      <c r="D720" s="2" t="n"/>
      <c r="E720" s="2" t="n"/>
      <c r="F720" s="4" t="n"/>
      <c r="G720" s="33" t="n"/>
      <c r="H720" s="33" t="n"/>
      <c r="I720" s="6" t="n"/>
      <c r="J720" s="6" t="n"/>
      <c r="K720" s="2" t="n"/>
      <c r="L720" s="2" t="n"/>
      <c r="M720" s="7">
        <f>IF(A720="","",IFERROR(VLOOKUP(L720,'Listas'!$A$2:$B$4,2,FALSE),0))</f>
        <v/>
      </c>
      <c r="N720" s="7">
        <f>IF(A720="","",IF(K720="Concluída",1,0))</f>
        <v/>
      </c>
      <c r="O720" s="8">
        <f>IF(A720="","",IF(K720="Pendente","Pendente",IF(AND(K720="Concluída",H720&gt;G720),"Sim","Não")))</f>
        <v/>
      </c>
      <c r="P720" s="4" t="n"/>
    </row>
    <row r="721">
      <c r="A721" s="2" t="n"/>
      <c r="B721" s="32" t="n"/>
      <c r="C721" s="2" t="n"/>
      <c r="D721" s="2" t="n"/>
      <c r="E721" s="2" t="n"/>
      <c r="F721" s="4" t="n"/>
      <c r="G721" s="33" t="n"/>
      <c r="H721" s="33" t="n"/>
      <c r="I721" s="6" t="n"/>
      <c r="J721" s="6" t="n"/>
      <c r="K721" s="2" t="n"/>
      <c r="L721" s="2" t="n"/>
      <c r="M721" s="9">
        <f>IF(A721="","",IFERROR(VLOOKUP(L721,'Listas'!$A$2:$B$4,2,FALSE),0))</f>
        <v/>
      </c>
      <c r="N721" s="9">
        <f>IF(A721="","",IF(K721="Concluída",1,0))</f>
        <v/>
      </c>
      <c r="O721" s="10">
        <f>IF(A721="","",IF(K721="Pendente","Pendente",IF(AND(K721="Concluída",H721&gt;G721),"Sim","Não")))</f>
        <v/>
      </c>
      <c r="P721" s="4" t="n"/>
    </row>
    <row r="722">
      <c r="A722" s="2" t="n"/>
      <c r="B722" s="32" t="n"/>
      <c r="C722" s="2" t="n"/>
      <c r="D722" s="2" t="n"/>
      <c r="E722" s="2" t="n"/>
      <c r="F722" s="4" t="n"/>
      <c r="G722" s="33" t="n"/>
      <c r="H722" s="33" t="n"/>
      <c r="I722" s="6" t="n"/>
      <c r="J722" s="6" t="n"/>
      <c r="K722" s="2" t="n"/>
      <c r="L722" s="2" t="n"/>
      <c r="M722" s="7">
        <f>IF(A722="","",IFERROR(VLOOKUP(L722,'Listas'!$A$2:$B$4,2,FALSE),0))</f>
        <v/>
      </c>
      <c r="N722" s="7">
        <f>IF(A722="","",IF(K722="Concluída",1,0))</f>
        <v/>
      </c>
      <c r="O722" s="8">
        <f>IF(A722="","",IF(K722="Pendente","Pendente",IF(AND(K722="Concluída",H722&gt;G722),"Sim","Não")))</f>
        <v/>
      </c>
      <c r="P722" s="4" t="n"/>
    </row>
    <row r="723">
      <c r="A723" s="2" t="n"/>
      <c r="B723" s="32" t="n"/>
      <c r="C723" s="2" t="n"/>
      <c r="D723" s="2" t="n"/>
      <c r="E723" s="2" t="n"/>
      <c r="F723" s="4" t="n"/>
      <c r="G723" s="33" t="n"/>
      <c r="H723" s="33" t="n"/>
      <c r="I723" s="6" t="n"/>
      <c r="J723" s="6" t="n"/>
      <c r="K723" s="2" t="n"/>
      <c r="L723" s="2" t="n"/>
      <c r="M723" s="9">
        <f>IF(A723="","",IFERROR(VLOOKUP(L723,'Listas'!$A$2:$B$4,2,FALSE),0))</f>
        <v/>
      </c>
      <c r="N723" s="9">
        <f>IF(A723="","",IF(K723="Concluída",1,0))</f>
        <v/>
      </c>
      <c r="O723" s="10">
        <f>IF(A723="","",IF(K723="Pendente","Pendente",IF(AND(K723="Concluída",H723&gt;G723),"Sim","Não")))</f>
        <v/>
      </c>
      <c r="P723" s="4" t="n"/>
    </row>
    <row r="724">
      <c r="A724" s="2" t="n"/>
      <c r="B724" s="32" t="n"/>
      <c r="C724" s="2" t="n"/>
      <c r="D724" s="2" t="n"/>
      <c r="E724" s="2" t="n"/>
      <c r="F724" s="4" t="n"/>
      <c r="G724" s="33" t="n"/>
      <c r="H724" s="33" t="n"/>
      <c r="I724" s="6" t="n"/>
      <c r="J724" s="6" t="n"/>
      <c r="K724" s="2" t="n"/>
      <c r="L724" s="2" t="n"/>
      <c r="M724" s="7">
        <f>IF(A724="","",IFERROR(VLOOKUP(L724,'Listas'!$A$2:$B$4,2,FALSE),0))</f>
        <v/>
      </c>
      <c r="N724" s="7">
        <f>IF(A724="","",IF(K724="Concluída",1,0))</f>
        <v/>
      </c>
      <c r="O724" s="8">
        <f>IF(A724="","",IF(K724="Pendente","Pendente",IF(AND(K724="Concluída",H724&gt;G724),"Sim","Não")))</f>
        <v/>
      </c>
      <c r="P724" s="4" t="n"/>
    </row>
    <row r="725">
      <c r="A725" s="2" t="n"/>
      <c r="B725" s="32" t="n"/>
      <c r="C725" s="2" t="n"/>
      <c r="D725" s="2" t="n"/>
      <c r="E725" s="2" t="n"/>
      <c r="F725" s="4" t="n"/>
      <c r="G725" s="33" t="n"/>
      <c r="H725" s="33" t="n"/>
      <c r="I725" s="6" t="n"/>
      <c r="J725" s="6" t="n"/>
      <c r="K725" s="2" t="n"/>
      <c r="L725" s="2" t="n"/>
      <c r="M725" s="9">
        <f>IF(A725="","",IFERROR(VLOOKUP(L725,'Listas'!$A$2:$B$4,2,FALSE),0))</f>
        <v/>
      </c>
      <c r="N725" s="9">
        <f>IF(A725="","",IF(K725="Concluída",1,0))</f>
        <v/>
      </c>
      <c r="O725" s="10">
        <f>IF(A725="","",IF(K725="Pendente","Pendente",IF(AND(K725="Concluída",H725&gt;G725),"Sim","Não")))</f>
        <v/>
      </c>
      <c r="P725" s="4" t="n"/>
    </row>
    <row r="726">
      <c r="A726" s="2" t="n"/>
      <c r="B726" s="32" t="n"/>
      <c r="C726" s="2" t="n"/>
      <c r="D726" s="2" t="n"/>
      <c r="E726" s="2" t="n"/>
      <c r="F726" s="4" t="n"/>
      <c r="G726" s="33" t="n"/>
      <c r="H726" s="33" t="n"/>
      <c r="I726" s="6" t="n"/>
      <c r="J726" s="6" t="n"/>
      <c r="K726" s="2" t="n"/>
      <c r="L726" s="2" t="n"/>
      <c r="M726" s="7">
        <f>IF(A726="","",IFERROR(VLOOKUP(L726,'Listas'!$A$2:$B$4,2,FALSE),0))</f>
        <v/>
      </c>
      <c r="N726" s="7">
        <f>IF(A726="","",IF(K726="Concluída",1,0))</f>
        <v/>
      </c>
      <c r="O726" s="8">
        <f>IF(A726="","",IF(K726="Pendente","Pendente",IF(AND(K726="Concluída",H726&gt;G726),"Sim","Não")))</f>
        <v/>
      </c>
      <c r="P726" s="4" t="n"/>
    </row>
    <row r="727">
      <c r="A727" s="2" t="n"/>
      <c r="B727" s="32" t="n"/>
      <c r="C727" s="2" t="n"/>
      <c r="D727" s="2" t="n"/>
      <c r="E727" s="2" t="n"/>
      <c r="F727" s="4" t="n"/>
      <c r="G727" s="33" t="n"/>
      <c r="H727" s="33" t="n"/>
      <c r="I727" s="6" t="n"/>
      <c r="J727" s="6" t="n"/>
      <c r="K727" s="2" t="n"/>
      <c r="L727" s="2" t="n"/>
      <c r="M727" s="9">
        <f>IF(A727="","",IFERROR(VLOOKUP(L727,'Listas'!$A$2:$B$4,2,FALSE),0))</f>
        <v/>
      </c>
      <c r="N727" s="9">
        <f>IF(A727="","",IF(K727="Concluída",1,0))</f>
        <v/>
      </c>
      <c r="O727" s="10">
        <f>IF(A727="","",IF(K727="Pendente","Pendente",IF(AND(K727="Concluída",H727&gt;G727),"Sim","Não")))</f>
        <v/>
      </c>
      <c r="P727" s="4" t="n"/>
    </row>
    <row r="728">
      <c r="A728" s="2" t="n"/>
      <c r="B728" s="32" t="n"/>
      <c r="C728" s="2" t="n"/>
      <c r="D728" s="2" t="n"/>
      <c r="E728" s="2" t="n"/>
      <c r="F728" s="4" t="n"/>
      <c r="G728" s="33" t="n"/>
      <c r="H728" s="33" t="n"/>
      <c r="I728" s="6" t="n"/>
      <c r="J728" s="6" t="n"/>
      <c r="K728" s="2" t="n"/>
      <c r="L728" s="2" t="n"/>
      <c r="M728" s="7">
        <f>IF(A728="","",IFERROR(VLOOKUP(L728,'Listas'!$A$2:$B$4,2,FALSE),0))</f>
        <v/>
      </c>
      <c r="N728" s="7">
        <f>IF(A728="","",IF(K728="Concluída",1,0))</f>
        <v/>
      </c>
      <c r="O728" s="8">
        <f>IF(A728="","",IF(K728="Pendente","Pendente",IF(AND(K728="Concluída",H728&gt;G728),"Sim","Não")))</f>
        <v/>
      </c>
      <c r="P728" s="4" t="n"/>
    </row>
    <row r="729">
      <c r="A729" s="2" t="n"/>
      <c r="B729" s="32" t="n"/>
      <c r="C729" s="2" t="n"/>
      <c r="D729" s="2" t="n"/>
      <c r="E729" s="2" t="n"/>
      <c r="F729" s="4" t="n"/>
      <c r="G729" s="33" t="n"/>
      <c r="H729" s="33" t="n"/>
      <c r="I729" s="6" t="n"/>
      <c r="J729" s="6" t="n"/>
      <c r="K729" s="2" t="n"/>
      <c r="L729" s="2" t="n"/>
      <c r="M729" s="9">
        <f>IF(A729="","",IFERROR(VLOOKUP(L729,'Listas'!$A$2:$B$4,2,FALSE),0))</f>
        <v/>
      </c>
      <c r="N729" s="9">
        <f>IF(A729="","",IF(K729="Concluída",1,0))</f>
        <v/>
      </c>
      <c r="O729" s="10">
        <f>IF(A729="","",IF(K729="Pendente","Pendente",IF(AND(K729="Concluída",H729&gt;G729),"Sim","Não")))</f>
        <v/>
      </c>
      <c r="P729" s="4" t="n"/>
    </row>
    <row r="730">
      <c r="A730" s="2" t="n"/>
      <c r="B730" s="32" t="n"/>
      <c r="C730" s="2" t="n"/>
      <c r="D730" s="2" t="n"/>
      <c r="E730" s="2" t="n"/>
      <c r="F730" s="4" t="n"/>
      <c r="G730" s="33" t="n"/>
      <c r="H730" s="33" t="n"/>
      <c r="I730" s="6" t="n"/>
      <c r="J730" s="6" t="n"/>
      <c r="K730" s="2" t="n"/>
      <c r="L730" s="2" t="n"/>
      <c r="M730" s="7">
        <f>IF(A730="","",IFERROR(VLOOKUP(L730,'Listas'!$A$2:$B$4,2,FALSE),0))</f>
        <v/>
      </c>
      <c r="N730" s="7">
        <f>IF(A730="","",IF(K730="Concluída",1,0))</f>
        <v/>
      </c>
      <c r="O730" s="8">
        <f>IF(A730="","",IF(K730="Pendente","Pendente",IF(AND(K730="Concluída",H730&gt;G730),"Sim","Não")))</f>
        <v/>
      </c>
      <c r="P730" s="4" t="n"/>
    </row>
    <row r="731">
      <c r="A731" s="2" t="n"/>
      <c r="B731" s="32" t="n"/>
      <c r="C731" s="2" t="n"/>
      <c r="D731" s="2" t="n"/>
      <c r="E731" s="2" t="n"/>
      <c r="F731" s="4" t="n"/>
      <c r="G731" s="33" t="n"/>
      <c r="H731" s="33" t="n"/>
      <c r="I731" s="6" t="n"/>
      <c r="J731" s="6" t="n"/>
      <c r="K731" s="2" t="n"/>
      <c r="L731" s="2" t="n"/>
      <c r="M731" s="9">
        <f>IF(A731="","",IFERROR(VLOOKUP(L731,'Listas'!$A$2:$B$4,2,FALSE),0))</f>
        <v/>
      </c>
      <c r="N731" s="9">
        <f>IF(A731="","",IF(K731="Concluída",1,0))</f>
        <v/>
      </c>
      <c r="O731" s="10">
        <f>IF(A731="","",IF(K731="Pendente","Pendente",IF(AND(K731="Concluída",H731&gt;G731),"Sim","Não")))</f>
        <v/>
      </c>
      <c r="P731" s="4" t="n"/>
    </row>
    <row r="732">
      <c r="A732" s="2" t="n"/>
      <c r="B732" s="32" t="n"/>
      <c r="C732" s="2" t="n"/>
      <c r="D732" s="2" t="n"/>
      <c r="E732" s="2" t="n"/>
      <c r="F732" s="4" t="n"/>
      <c r="G732" s="33" t="n"/>
      <c r="H732" s="33" t="n"/>
      <c r="I732" s="6" t="n"/>
      <c r="J732" s="6" t="n"/>
      <c r="K732" s="2" t="n"/>
      <c r="L732" s="2" t="n"/>
      <c r="M732" s="7">
        <f>IF(A732="","",IFERROR(VLOOKUP(L732,'Listas'!$A$2:$B$4,2,FALSE),0))</f>
        <v/>
      </c>
      <c r="N732" s="7">
        <f>IF(A732="","",IF(K732="Concluída",1,0))</f>
        <v/>
      </c>
      <c r="O732" s="8">
        <f>IF(A732="","",IF(K732="Pendente","Pendente",IF(AND(K732="Concluída",H732&gt;G732),"Sim","Não")))</f>
        <v/>
      </c>
      <c r="P732" s="4" t="n"/>
    </row>
    <row r="733">
      <c r="A733" s="2" t="n"/>
      <c r="B733" s="32" t="n"/>
      <c r="C733" s="2" t="n"/>
      <c r="D733" s="2" t="n"/>
      <c r="E733" s="2" t="n"/>
      <c r="F733" s="4" t="n"/>
      <c r="G733" s="33" t="n"/>
      <c r="H733" s="33" t="n"/>
      <c r="I733" s="6" t="n"/>
      <c r="J733" s="6" t="n"/>
      <c r="K733" s="2" t="n"/>
      <c r="L733" s="2" t="n"/>
      <c r="M733" s="9">
        <f>IF(A733="","",IFERROR(VLOOKUP(L733,'Listas'!$A$2:$B$4,2,FALSE),0))</f>
        <v/>
      </c>
      <c r="N733" s="9">
        <f>IF(A733="","",IF(K733="Concluída",1,0))</f>
        <v/>
      </c>
      <c r="O733" s="10">
        <f>IF(A733="","",IF(K733="Pendente","Pendente",IF(AND(K733="Concluída",H733&gt;G733),"Sim","Não")))</f>
        <v/>
      </c>
      <c r="P733" s="4" t="n"/>
    </row>
    <row r="734">
      <c r="A734" s="2" t="n"/>
      <c r="B734" s="32" t="n"/>
      <c r="C734" s="2" t="n"/>
      <c r="D734" s="2" t="n"/>
      <c r="E734" s="2" t="n"/>
      <c r="F734" s="4" t="n"/>
      <c r="G734" s="33" t="n"/>
      <c r="H734" s="33" t="n"/>
      <c r="I734" s="6" t="n"/>
      <c r="J734" s="6" t="n"/>
      <c r="K734" s="2" t="n"/>
      <c r="L734" s="2" t="n"/>
      <c r="M734" s="7">
        <f>IF(A734="","",IFERROR(VLOOKUP(L734,'Listas'!$A$2:$B$4,2,FALSE),0))</f>
        <v/>
      </c>
      <c r="N734" s="7">
        <f>IF(A734="","",IF(K734="Concluída",1,0))</f>
        <v/>
      </c>
      <c r="O734" s="8">
        <f>IF(A734="","",IF(K734="Pendente","Pendente",IF(AND(K734="Concluída",H734&gt;G734),"Sim","Não")))</f>
        <v/>
      </c>
      <c r="P734" s="4" t="n"/>
    </row>
    <row r="735">
      <c r="A735" s="2" t="n"/>
      <c r="B735" s="32" t="n"/>
      <c r="C735" s="2" t="n"/>
      <c r="D735" s="2" t="n"/>
      <c r="E735" s="2" t="n"/>
      <c r="F735" s="4" t="n"/>
      <c r="G735" s="33" t="n"/>
      <c r="H735" s="33" t="n"/>
      <c r="I735" s="6" t="n"/>
      <c r="J735" s="6" t="n"/>
      <c r="K735" s="2" t="n"/>
      <c r="L735" s="2" t="n"/>
      <c r="M735" s="9">
        <f>IF(A735="","",IFERROR(VLOOKUP(L735,'Listas'!$A$2:$B$4,2,FALSE),0))</f>
        <v/>
      </c>
      <c r="N735" s="9">
        <f>IF(A735="","",IF(K735="Concluída",1,0))</f>
        <v/>
      </c>
      <c r="O735" s="10">
        <f>IF(A735="","",IF(K735="Pendente","Pendente",IF(AND(K735="Concluída",H735&gt;G735),"Sim","Não")))</f>
        <v/>
      </c>
      <c r="P735" s="4" t="n"/>
    </row>
    <row r="736">
      <c r="A736" s="2" t="n"/>
      <c r="B736" s="32" t="n"/>
      <c r="C736" s="2" t="n"/>
      <c r="D736" s="2" t="n"/>
      <c r="E736" s="2" t="n"/>
      <c r="F736" s="4" t="n"/>
      <c r="G736" s="33" t="n"/>
      <c r="H736" s="33" t="n"/>
      <c r="I736" s="6" t="n"/>
      <c r="J736" s="6" t="n"/>
      <c r="K736" s="2" t="n"/>
      <c r="L736" s="2" t="n"/>
      <c r="M736" s="7">
        <f>IF(A736="","",IFERROR(VLOOKUP(L736,'Listas'!$A$2:$B$4,2,FALSE),0))</f>
        <v/>
      </c>
      <c r="N736" s="7">
        <f>IF(A736="","",IF(K736="Concluída",1,0))</f>
        <v/>
      </c>
      <c r="O736" s="8">
        <f>IF(A736="","",IF(K736="Pendente","Pendente",IF(AND(K736="Concluída",H736&gt;G736),"Sim","Não")))</f>
        <v/>
      </c>
      <c r="P736" s="4" t="n"/>
    </row>
    <row r="737">
      <c r="A737" s="2" t="n"/>
      <c r="B737" s="32" t="n"/>
      <c r="C737" s="2" t="n"/>
      <c r="D737" s="2" t="n"/>
      <c r="E737" s="2" t="n"/>
      <c r="F737" s="4" t="n"/>
      <c r="G737" s="33" t="n"/>
      <c r="H737" s="33" t="n"/>
      <c r="I737" s="6" t="n"/>
      <c r="J737" s="6" t="n"/>
      <c r="K737" s="2" t="n"/>
      <c r="L737" s="2" t="n"/>
      <c r="M737" s="9">
        <f>IF(A737="","",IFERROR(VLOOKUP(L737,'Listas'!$A$2:$B$4,2,FALSE),0))</f>
        <v/>
      </c>
      <c r="N737" s="9">
        <f>IF(A737="","",IF(K737="Concluída",1,0))</f>
        <v/>
      </c>
      <c r="O737" s="10">
        <f>IF(A737="","",IF(K737="Pendente","Pendente",IF(AND(K737="Concluída",H737&gt;G737),"Sim","Não")))</f>
        <v/>
      </c>
      <c r="P737" s="4" t="n"/>
    </row>
    <row r="738">
      <c r="A738" s="2" t="n"/>
      <c r="B738" s="32" t="n"/>
      <c r="C738" s="2" t="n"/>
      <c r="D738" s="2" t="n"/>
      <c r="E738" s="2" t="n"/>
      <c r="F738" s="4" t="n"/>
      <c r="G738" s="33" t="n"/>
      <c r="H738" s="33" t="n"/>
      <c r="I738" s="6" t="n"/>
      <c r="J738" s="6" t="n"/>
      <c r="K738" s="2" t="n"/>
      <c r="L738" s="2" t="n"/>
      <c r="M738" s="7">
        <f>IF(A738="","",IFERROR(VLOOKUP(L738,'Listas'!$A$2:$B$4,2,FALSE),0))</f>
        <v/>
      </c>
      <c r="N738" s="7">
        <f>IF(A738="","",IF(K738="Concluída",1,0))</f>
        <v/>
      </c>
      <c r="O738" s="8">
        <f>IF(A738="","",IF(K738="Pendente","Pendente",IF(AND(K738="Concluída",H738&gt;G738),"Sim","Não")))</f>
        <v/>
      </c>
      <c r="P738" s="4" t="n"/>
    </row>
    <row r="739">
      <c r="A739" s="2" t="n"/>
      <c r="B739" s="32" t="n"/>
      <c r="C739" s="2" t="n"/>
      <c r="D739" s="2" t="n"/>
      <c r="E739" s="2" t="n"/>
      <c r="F739" s="4" t="n"/>
      <c r="G739" s="33" t="n"/>
      <c r="H739" s="33" t="n"/>
      <c r="I739" s="6" t="n"/>
      <c r="J739" s="6" t="n"/>
      <c r="K739" s="2" t="n"/>
      <c r="L739" s="2" t="n"/>
      <c r="M739" s="9">
        <f>IF(A739="","",IFERROR(VLOOKUP(L739,'Listas'!$A$2:$B$4,2,FALSE),0))</f>
        <v/>
      </c>
      <c r="N739" s="9">
        <f>IF(A739="","",IF(K739="Concluída",1,0))</f>
        <v/>
      </c>
      <c r="O739" s="10">
        <f>IF(A739="","",IF(K739="Pendente","Pendente",IF(AND(K739="Concluída",H739&gt;G739),"Sim","Não")))</f>
        <v/>
      </c>
      <c r="P739" s="4" t="n"/>
    </row>
    <row r="740">
      <c r="A740" s="2" t="n"/>
      <c r="B740" s="32" t="n"/>
      <c r="C740" s="2" t="n"/>
      <c r="D740" s="2" t="n"/>
      <c r="E740" s="2" t="n"/>
      <c r="F740" s="4" t="n"/>
      <c r="G740" s="33" t="n"/>
      <c r="H740" s="33" t="n"/>
      <c r="I740" s="6" t="n"/>
      <c r="J740" s="6" t="n"/>
      <c r="K740" s="2" t="n"/>
      <c r="L740" s="2" t="n"/>
      <c r="M740" s="7">
        <f>IF(A740="","",IFERROR(VLOOKUP(L740,'Listas'!$A$2:$B$4,2,FALSE),0))</f>
        <v/>
      </c>
      <c r="N740" s="7">
        <f>IF(A740="","",IF(K740="Concluída",1,0))</f>
        <v/>
      </c>
      <c r="O740" s="8">
        <f>IF(A740="","",IF(K740="Pendente","Pendente",IF(AND(K740="Concluída",H740&gt;G740),"Sim","Não")))</f>
        <v/>
      </c>
      <c r="P740" s="4" t="n"/>
    </row>
    <row r="741">
      <c r="A741" s="2" t="n"/>
      <c r="B741" s="32" t="n"/>
      <c r="C741" s="2" t="n"/>
      <c r="D741" s="2" t="n"/>
      <c r="E741" s="2" t="n"/>
      <c r="F741" s="4" t="n"/>
      <c r="G741" s="33" t="n"/>
      <c r="H741" s="33" t="n"/>
      <c r="I741" s="6" t="n"/>
      <c r="J741" s="6" t="n"/>
      <c r="K741" s="2" t="n"/>
      <c r="L741" s="2" t="n"/>
      <c r="M741" s="9">
        <f>IF(A741="","",IFERROR(VLOOKUP(L741,'Listas'!$A$2:$B$4,2,FALSE),0))</f>
        <v/>
      </c>
      <c r="N741" s="9">
        <f>IF(A741="","",IF(K741="Concluída",1,0))</f>
        <v/>
      </c>
      <c r="O741" s="10">
        <f>IF(A741="","",IF(K741="Pendente","Pendente",IF(AND(K741="Concluída",H741&gt;G741),"Sim","Não")))</f>
        <v/>
      </c>
      <c r="P741" s="4" t="n"/>
    </row>
    <row r="742">
      <c r="A742" s="2" t="n"/>
      <c r="B742" s="32" t="n"/>
      <c r="C742" s="2" t="n"/>
      <c r="D742" s="2" t="n"/>
      <c r="E742" s="2" t="n"/>
      <c r="F742" s="4" t="n"/>
      <c r="G742" s="33" t="n"/>
      <c r="H742" s="33" t="n"/>
      <c r="I742" s="6" t="n"/>
      <c r="J742" s="6" t="n"/>
      <c r="K742" s="2" t="n"/>
      <c r="L742" s="2" t="n"/>
      <c r="M742" s="7">
        <f>IF(A742="","",IFERROR(VLOOKUP(L742,'Listas'!$A$2:$B$4,2,FALSE),0))</f>
        <v/>
      </c>
      <c r="N742" s="7">
        <f>IF(A742="","",IF(K742="Concluída",1,0))</f>
        <v/>
      </c>
      <c r="O742" s="8">
        <f>IF(A742="","",IF(K742="Pendente","Pendente",IF(AND(K742="Concluída",H742&gt;G742),"Sim","Não")))</f>
        <v/>
      </c>
      <c r="P742" s="4" t="n"/>
    </row>
    <row r="743">
      <c r="A743" s="2" t="n"/>
      <c r="B743" s="32" t="n"/>
      <c r="C743" s="2" t="n"/>
      <c r="D743" s="2" t="n"/>
      <c r="E743" s="2" t="n"/>
      <c r="F743" s="4" t="n"/>
      <c r="G743" s="33" t="n"/>
      <c r="H743" s="33" t="n"/>
      <c r="I743" s="6" t="n"/>
      <c r="J743" s="6" t="n"/>
      <c r="K743" s="2" t="n"/>
      <c r="L743" s="2" t="n"/>
      <c r="M743" s="9">
        <f>IF(A743="","",IFERROR(VLOOKUP(L743,'Listas'!$A$2:$B$4,2,FALSE),0))</f>
        <v/>
      </c>
      <c r="N743" s="9">
        <f>IF(A743="","",IF(K743="Concluída",1,0))</f>
        <v/>
      </c>
      <c r="O743" s="10">
        <f>IF(A743="","",IF(K743="Pendente","Pendente",IF(AND(K743="Concluída",H743&gt;G743),"Sim","Não")))</f>
        <v/>
      </c>
      <c r="P743" s="4" t="n"/>
    </row>
    <row r="744">
      <c r="A744" s="2" t="n"/>
      <c r="B744" s="32" t="n"/>
      <c r="C744" s="2" t="n"/>
      <c r="D744" s="2" t="n"/>
      <c r="E744" s="2" t="n"/>
      <c r="F744" s="4" t="n"/>
      <c r="G744" s="33" t="n"/>
      <c r="H744" s="33" t="n"/>
      <c r="I744" s="6" t="n"/>
      <c r="J744" s="6" t="n"/>
      <c r="K744" s="2" t="n"/>
      <c r="L744" s="2" t="n"/>
      <c r="M744" s="7">
        <f>IF(A744="","",IFERROR(VLOOKUP(L744,'Listas'!$A$2:$B$4,2,FALSE),0))</f>
        <v/>
      </c>
      <c r="N744" s="7">
        <f>IF(A744="","",IF(K744="Concluída",1,0))</f>
        <v/>
      </c>
      <c r="O744" s="8">
        <f>IF(A744="","",IF(K744="Pendente","Pendente",IF(AND(K744="Concluída",H744&gt;G744),"Sim","Não")))</f>
        <v/>
      </c>
      <c r="P744" s="4" t="n"/>
    </row>
    <row r="745">
      <c r="A745" s="2" t="n"/>
      <c r="B745" s="32" t="n"/>
      <c r="C745" s="2" t="n"/>
      <c r="D745" s="2" t="n"/>
      <c r="E745" s="2" t="n"/>
      <c r="F745" s="4" t="n"/>
      <c r="G745" s="33" t="n"/>
      <c r="H745" s="33" t="n"/>
      <c r="I745" s="6" t="n"/>
      <c r="J745" s="6" t="n"/>
      <c r="K745" s="2" t="n"/>
      <c r="L745" s="2" t="n"/>
      <c r="M745" s="9">
        <f>IF(A745="","",IFERROR(VLOOKUP(L745,'Listas'!$A$2:$B$4,2,FALSE),0))</f>
        <v/>
      </c>
      <c r="N745" s="9">
        <f>IF(A745="","",IF(K745="Concluída",1,0))</f>
        <v/>
      </c>
      <c r="O745" s="10">
        <f>IF(A745="","",IF(K745="Pendente","Pendente",IF(AND(K745="Concluída",H745&gt;G745),"Sim","Não")))</f>
        <v/>
      </c>
      <c r="P745" s="4" t="n"/>
    </row>
    <row r="746">
      <c r="A746" s="2" t="n"/>
      <c r="B746" s="32" t="n"/>
      <c r="C746" s="2" t="n"/>
      <c r="D746" s="2" t="n"/>
      <c r="E746" s="2" t="n"/>
      <c r="F746" s="4" t="n"/>
      <c r="G746" s="33" t="n"/>
      <c r="H746" s="33" t="n"/>
      <c r="I746" s="6" t="n"/>
      <c r="J746" s="6" t="n"/>
      <c r="K746" s="2" t="n"/>
      <c r="L746" s="2" t="n"/>
      <c r="M746" s="7">
        <f>IF(A746="","",IFERROR(VLOOKUP(L746,'Listas'!$A$2:$B$4,2,FALSE),0))</f>
        <v/>
      </c>
      <c r="N746" s="7">
        <f>IF(A746="","",IF(K746="Concluída",1,0))</f>
        <v/>
      </c>
      <c r="O746" s="8">
        <f>IF(A746="","",IF(K746="Pendente","Pendente",IF(AND(K746="Concluída",H746&gt;G746),"Sim","Não")))</f>
        <v/>
      </c>
      <c r="P746" s="4" t="n"/>
    </row>
    <row r="747">
      <c r="A747" s="2" t="n"/>
      <c r="B747" s="32" t="n"/>
      <c r="C747" s="2" t="n"/>
      <c r="D747" s="2" t="n"/>
      <c r="E747" s="2" t="n"/>
      <c r="F747" s="4" t="n"/>
      <c r="G747" s="33" t="n"/>
      <c r="H747" s="33" t="n"/>
      <c r="I747" s="6" t="n"/>
      <c r="J747" s="6" t="n"/>
      <c r="K747" s="2" t="n"/>
      <c r="L747" s="2" t="n"/>
      <c r="M747" s="9">
        <f>IF(A747="","",IFERROR(VLOOKUP(L747,'Listas'!$A$2:$B$4,2,FALSE),0))</f>
        <v/>
      </c>
      <c r="N747" s="9">
        <f>IF(A747="","",IF(K747="Concluída",1,0))</f>
        <v/>
      </c>
      <c r="O747" s="10">
        <f>IF(A747="","",IF(K747="Pendente","Pendente",IF(AND(K747="Concluída",H747&gt;G747),"Sim","Não")))</f>
        <v/>
      </c>
      <c r="P747" s="4" t="n"/>
    </row>
    <row r="748">
      <c r="A748" s="2" t="n"/>
      <c r="B748" s="32" t="n"/>
      <c r="C748" s="2" t="n"/>
      <c r="D748" s="2" t="n"/>
      <c r="E748" s="2" t="n"/>
      <c r="F748" s="4" t="n"/>
      <c r="G748" s="33" t="n"/>
      <c r="H748" s="33" t="n"/>
      <c r="I748" s="6" t="n"/>
      <c r="J748" s="6" t="n"/>
      <c r="K748" s="2" t="n"/>
      <c r="L748" s="2" t="n"/>
      <c r="M748" s="7">
        <f>IF(A748="","",IFERROR(VLOOKUP(L748,'Listas'!$A$2:$B$4,2,FALSE),0))</f>
        <v/>
      </c>
      <c r="N748" s="7">
        <f>IF(A748="","",IF(K748="Concluída",1,0))</f>
        <v/>
      </c>
      <c r="O748" s="8">
        <f>IF(A748="","",IF(K748="Pendente","Pendente",IF(AND(K748="Concluída",H748&gt;G748),"Sim","Não")))</f>
        <v/>
      </c>
      <c r="P748" s="4" t="n"/>
    </row>
    <row r="749">
      <c r="A749" s="2" t="n"/>
      <c r="B749" s="32" t="n"/>
      <c r="C749" s="2" t="n"/>
      <c r="D749" s="2" t="n"/>
      <c r="E749" s="2" t="n"/>
      <c r="F749" s="4" t="n"/>
      <c r="G749" s="33" t="n"/>
      <c r="H749" s="33" t="n"/>
      <c r="I749" s="6" t="n"/>
      <c r="J749" s="6" t="n"/>
      <c r="K749" s="2" t="n"/>
      <c r="L749" s="2" t="n"/>
      <c r="M749" s="9">
        <f>IF(A749="","",IFERROR(VLOOKUP(L749,'Listas'!$A$2:$B$4,2,FALSE),0))</f>
        <v/>
      </c>
      <c r="N749" s="9">
        <f>IF(A749="","",IF(K749="Concluída",1,0))</f>
        <v/>
      </c>
      <c r="O749" s="10">
        <f>IF(A749="","",IF(K749="Pendente","Pendente",IF(AND(K749="Concluída",H749&gt;G749),"Sim","Não")))</f>
        <v/>
      </c>
      <c r="P749" s="4" t="n"/>
    </row>
    <row r="750">
      <c r="A750" s="2" t="n"/>
      <c r="B750" s="32" t="n"/>
      <c r="C750" s="2" t="n"/>
      <c r="D750" s="2" t="n"/>
      <c r="E750" s="2" t="n"/>
      <c r="F750" s="4" t="n"/>
      <c r="G750" s="33" t="n"/>
      <c r="H750" s="33" t="n"/>
      <c r="I750" s="6" t="n"/>
      <c r="J750" s="6" t="n"/>
      <c r="K750" s="2" t="n"/>
      <c r="L750" s="2" t="n"/>
      <c r="M750" s="7">
        <f>IF(A750="","",IFERROR(VLOOKUP(L750,'Listas'!$A$2:$B$4,2,FALSE),0))</f>
        <v/>
      </c>
      <c r="N750" s="7">
        <f>IF(A750="","",IF(K750="Concluída",1,0))</f>
        <v/>
      </c>
      <c r="O750" s="8">
        <f>IF(A750="","",IF(K750="Pendente","Pendente",IF(AND(K750="Concluída",H750&gt;G750),"Sim","Não")))</f>
        <v/>
      </c>
      <c r="P750" s="4" t="n"/>
    </row>
    <row r="751">
      <c r="A751" s="2" t="n"/>
      <c r="B751" s="32" t="n"/>
      <c r="C751" s="2" t="n"/>
      <c r="D751" s="2" t="n"/>
      <c r="E751" s="2" t="n"/>
      <c r="F751" s="4" t="n"/>
      <c r="G751" s="33" t="n"/>
      <c r="H751" s="33" t="n"/>
      <c r="I751" s="6" t="n"/>
      <c r="J751" s="6" t="n"/>
      <c r="K751" s="2" t="n"/>
      <c r="L751" s="2" t="n"/>
      <c r="M751" s="9">
        <f>IF(A751="","",IFERROR(VLOOKUP(L751,'Listas'!$A$2:$B$4,2,FALSE),0))</f>
        <v/>
      </c>
      <c r="N751" s="9">
        <f>IF(A751="","",IF(K751="Concluída",1,0))</f>
        <v/>
      </c>
      <c r="O751" s="10">
        <f>IF(A751="","",IF(K751="Pendente","Pendente",IF(AND(K751="Concluída",H751&gt;G751),"Sim","Não")))</f>
        <v/>
      </c>
      <c r="P751" s="4" t="n"/>
    </row>
    <row r="752">
      <c r="A752" s="2" t="n"/>
      <c r="B752" s="32" t="n"/>
      <c r="C752" s="2" t="n"/>
      <c r="D752" s="2" t="n"/>
      <c r="E752" s="2" t="n"/>
      <c r="F752" s="4" t="n"/>
      <c r="G752" s="33" t="n"/>
      <c r="H752" s="33" t="n"/>
      <c r="I752" s="6" t="n"/>
      <c r="J752" s="6" t="n"/>
      <c r="K752" s="2" t="n"/>
      <c r="L752" s="2" t="n"/>
      <c r="M752" s="7">
        <f>IF(A752="","",IFERROR(VLOOKUP(L752,'Listas'!$A$2:$B$4,2,FALSE),0))</f>
        <v/>
      </c>
      <c r="N752" s="7">
        <f>IF(A752="","",IF(K752="Concluída",1,0))</f>
        <v/>
      </c>
      <c r="O752" s="8">
        <f>IF(A752="","",IF(K752="Pendente","Pendente",IF(AND(K752="Concluída",H752&gt;G752),"Sim","Não")))</f>
        <v/>
      </c>
      <c r="P752" s="4" t="n"/>
    </row>
    <row r="753">
      <c r="A753" s="2" t="n"/>
      <c r="B753" s="32" t="n"/>
      <c r="C753" s="2" t="n"/>
      <c r="D753" s="2" t="n"/>
      <c r="E753" s="2" t="n"/>
      <c r="F753" s="4" t="n"/>
      <c r="G753" s="33" t="n"/>
      <c r="H753" s="33" t="n"/>
      <c r="I753" s="6" t="n"/>
      <c r="J753" s="6" t="n"/>
      <c r="K753" s="2" t="n"/>
      <c r="L753" s="2" t="n"/>
      <c r="M753" s="9">
        <f>IF(A753="","",IFERROR(VLOOKUP(L753,'Listas'!$A$2:$B$4,2,FALSE),0))</f>
        <v/>
      </c>
      <c r="N753" s="9">
        <f>IF(A753="","",IF(K753="Concluída",1,0))</f>
        <v/>
      </c>
      <c r="O753" s="10">
        <f>IF(A753="","",IF(K753="Pendente","Pendente",IF(AND(K753="Concluída",H753&gt;G753),"Sim","Não")))</f>
        <v/>
      </c>
      <c r="P753" s="4" t="n"/>
    </row>
    <row r="754">
      <c r="A754" s="2" t="n"/>
      <c r="B754" s="32" t="n"/>
      <c r="C754" s="2" t="n"/>
      <c r="D754" s="2" t="n"/>
      <c r="E754" s="2" t="n"/>
      <c r="F754" s="4" t="n"/>
      <c r="G754" s="33" t="n"/>
      <c r="H754" s="33" t="n"/>
      <c r="I754" s="6" t="n"/>
      <c r="J754" s="6" t="n"/>
      <c r="K754" s="2" t="n"/>
      <c r="L754" s="2" t="n"/>
      <c r="M754" s="7">
        <f>IF(A754="","",IFERROR(VLOOKUP(L754,'Listas'!$A$2:$B$4,2,FALSE),0))</f>
        <v/>
      </c>
      <c r="N754" s="7">
        <f>IF(A754="","",IF(K754="Concluída",1,0))</f>
        <v/>
      </c>
      <c r="O754" s="8">
        <f>IF(A754="","",IF(K754="Pendente","Pendente",IF(AND(K754="Concluída",H754&gt;G754),"Sim","Não")))</f>
        <v/>
      </c>
      <c r="P754" s="4" t="n"/>
    </row>
    <row r="755">
      <c r="A755" s="2" t="n"/>
      <c r="B755" s="32" t="n"/>
      <c r="C755" s="2" t="n"/>
      <c r="D755" s="2" t="n"/>
      <c r="E755" s="2" t="n"/>
      <c r="F755" s="4" t="n"/>
      <c r="G755" s="33" t="n"/>
      <c r="H755" s="33" t="n"/>
      <c r="I755" s="6" t="n"/>
      <c r="J755" s="6" t="n"/>
      <c r="K755" s="2" t="n"/>
      <c r="L755" s="2" t="n"/>
      <c r="M755" s="9">
        <f>IF(A755="","",IFERROR(VLOOKUP(L755,'Listas'!$A$2:$B$4,2,FALSE),0))</f>
        <v/>
      </c>
      <c r="N755" s="9">
        <f>IF(A755="","",IF(K755="Concluída",1,0))</f>
        <v/>
      </c>
      <c r="O755" s="10">
        <f>IF(A755="","",IF(K755="Pendente","Pendente",IF(AND(K755="Concluída",H755&gt;G755),"Sim","Não")))</f>
        <v/>
      </c>
      <c r="P755" s="4" t="n"/>
    </row>
    <row r="756">
      <c r="A756" s="2" t="n"/>
      <c r="B756" s="32" t="n"/>
      <c r="C756" s="2" t="n"/>
      <c r="D756" s="2" t="n"/>
      <c r="E756" s="2" t="n"/>
      <c r="F756" s="4" t="n"/>
      <c r="G756" s="33" t="n"/>
      <c r="H756" s="33" t="n"/>
      <c r="I756" s="6" t="n"/>
      <c r="J756" s="6" t="n"/>
      <c r="K756" s="2" t="n"/>
      <c r="L756" s="2" t="n"/>
      <c r="M756" s="7">
        <f>IF(A756="","",IFERROR(VLOOKUP(L756,'Listas'!$A$2:$B$4,2,FALSE),0))</f>
        <v/>
      </c>
      <c r="N756" s="7">
        <f>IF(A756="","",IF(K756="Concluída",1,0))</f>
        <v/>
      </c>
      <c r="O756" s="8">
        <f>IF(A756="","",IF(K756="Pendente","Pendente",IF(AND(K756="Concluída",H756&gt;G756),"Sim","Não")))</f>
        <v/>
      </c>
      <c r="P756" s="4" t="n"/>
    </row>
    <row r="757">
      <c r="A757" s="2" t="n"/>
      <c r="B757" s="32" t="n"/>
      <c r="C757" s="2" t="n"/>
      <c r="D757" s="2" t="n"/>
      <c r="E757" s="2" t="n"/>
      <c r="F757" s="4" t="n"/>
      <c r="G757" s="33" t="n"/>
      <c r="H757" s="33" t="n"/>
      <c r="I757" s="6" t="n"/>
      <c r="J757" s="6" t="n"/>
      <c r="K757" s="2" t="n"/>
      <c r="L757" s="2" t="n"/>
      <c r="M757" s="9">
        <f>IF(A757="","",IFERROR(VLOOKUP(L757,'Listas'!$A$2:$B$4,2,FALSE),0))</f>
        <v/>
      </c>
      <c r="N757" s="9">
        <f>IF(A757="","",IF(K757="Concluída",1,0))</f>
        <v/>
      </c>
      <c r="O757" s="10">
        <f>IF(A757="","",IF(K757="Pendente","Pendente",IF(AND(K757="Concluída",H757&gt;G757),"Sim","Não")))</f>
        <v/>
      </c>
      <c r="P757" s="4" t="n"/>
    </row>
    <row r="758">
      <c r="A758" s="2" t="n"/>
      <c r="B758" s="32" t="n"/>
      <c r="C758" s="2" t="n"/>
      <c r="D758" s="2" t="n"/>
      <c r="E758" s="2" t="n"/>
      <c r="F758" s="4" t="n"/>
      <c r="G758" s="33" t="n"/>
      <c r="H758" s="33" t="n"/>
      <c r="I758" s="6" t="n"/>
      <c r="J758" s="6" t="n"/>
      <c r="K758" s="2" t="n"/>
      <c r="L758" s="2" t="n"/>
      <c r="M758" s="7">
        <f>IF(A758="","",IFERROR(VLOOKUP(L758,'Listas'!$A$2:$B$4,2,FALSE),0))</f>
        <v/>
      </c>
      <c r="N758" s="7">
        <f>IF(A758="","",IF(K758="Concluída",1,0))</f>
        <v/>
      </c>
      <c r="O758" s="8">
        <f>IF(A758="","",IF(K758="Pendente","Pendente",IF(AND(K758="Concluída",H758&gt;G758),"Sim","Não")))</f>
        <v/>
      </c>
      <c r="P758" s="4" t="n"/>
    </row>
    <row r="759">
      <c r="A759" s="2" t="n"/>
      <c r="B759" s="32" t="n"/>
      <c r="C759" s="2" t="n"/>
      <c r="D759" s="2" t="n"/>
      <c r="E759" s="2" t="n"/>
      <c r="F759" s="4" t="n"/>
      <c r="G759" s="33" t="n"/>
      <c r="H759" s="33" t="n"/>
      <c r="I759" s="6" t="n"/>
      <c r="J759" s="6" t="n"/>
      <c r="K759" s="2" t="n"/>
      <c r="L759" s="2" t="n"/>
      <c r="M759" s="9">
        <f>IF(A759="","",IFERROR(VLOOKUP(L759,'Listas'!$A$2:$B$4,2,FALSE),0))</f>
        <v/>
      </c>
      <c r="N759" s="9">
        <f>IF(A759="","",IF(K759="Concluída",1,0))</f>
        <v/>
      </c>
      <c r="O759" s="10">
        <f>IF(A759="","",IF(K759="Pendente","Pendente",IF(AND(K759="Concluída",H759&gt;G759),"Sim","Não")))</f>
        <v/>
      </c>
      <c r="P759" s="4" t="n"/>
    </row>
    <row r="760">
      <c r="A760" s="2" t="n"/>
      <c r="B760" s="32" t="n"/>
      <c r="C760" s="2" t="n"/>
      <c r="D760" s="2" t="n"/>
      <c r="E760" s="2" t="n"/>
      <c r="F760" s="4" t="n"/>
      <c r="G760" s="33" t="n"/>
      <c r="H760" s="33" t="n"/>
      <c r="I760" s="6" t="n"/>
      <c r="J760" s="6" t="n"/>
      <c r="K760" s="2" t="n"/>
      <c r="L760" s="2" t="n"/>
      <c r="M760" s="7">
        <f>IF(A760="","",IFERROR(VLOOKUP(L760,'Listas'!$A$2:$B$4,2,FALSE),0))</f>
        <v/>
      </c>
      <c r="N760" s="7">
        <f>IF(A760="","",IF(K760="Concluída",1,0))</f>
        <v/>
      </c>
      <c r="O760" s="8">
        <f>IF(A760="","",IF(K760="Pendente","Pendente",IF(AND(K760="Concluída",H760&gt;G760),"Sim","Não")))</f>
        <v/>
      </c>
      <c r="P760" s="4" t="n"/>
    </row>
    <row r="761">
      <c r="A761" s="2" t="n"/>
      <c r="B761" s="32" t="n"/>
      <c r="C761" s="2" t="n"/>
      <c r="D761" s="2" t="n"/>
      <c r="E761" s="2" t="n"/>
      <c r="F761" s="4" t="n"/>
      <c r="G761" s="33" t="n"/>
      <c r="H761" s="33" t="n"/>
      <c r="I761" s="6" t="n"/>
      <c r="J761" s="6" t="n"/>
      <c r="K761" s="2" t="n"/>
      <c r="L761" s="2" t="n"/>
      <c r="M761" s="9">
        <f>IF(A761="","",IFERROR(VLOOKUP(L761,'Listas'!$A$2:$B$4,2,FALSE),0))</f>
        <v/>
      </c>
      <c r="N761" s="9">
        <f>IF(A761="","",IF(K761="Concluída",1,0))</f>
        <v/>
      </c>
      <c r="O761" s="10">
        <f>IF(A761="","",IF(K761="Pendente","Pendente",IF(AND(K761="Concluída",H761&gt;G761),"Sim","Não")))</f>
        <v/>
      </c>
      <c r="P761" s="4" t="n"/>
    </row>
    <row r="762">
      <c r="A762" s="2" t="n"/>
      <c r="B762" s="32" t="n"/>
      <c r="C762" s="2" t="n"/>
      <c r="D762" s="2" t="n"/>
      <c r="E762" s="2" t="n"/>
      <c r="F762" s="4" t="n"/>
      <c r="G762" s="33" t="n"/>
      <c r="H762" s="33" t="n"/>
      <c r="I762" s="6" t="n"/>
      <c r="J762" s="6" t="n"/>
      <c r="K762" s="2" t="n"/>
      <c r="L762" s="2" t="n"/>
      <c r="M762" s="7">
        <f>IF(A762="","",IFERROR(VLOOKUP(L762,'Listas'!$A$2:$B$4,2,FALSE),0))</f>
        <v/>
      </c>
      <c r="N762" s="7">
        <f>IF(A762="","",IF(K762="Concluída",1,0))</f>
        <v/>
      </c>
      <c r="O762" s="8">
        <f>IF(A762="","",IF(K762="Pendente","Pendente",IF(AND(K762="Concluída",H762&gt;G762),"Sim","Não")))</f>
        <v/>
      </c>
      <c r="P762" s="4" t="n"/>
    </row>
    <row r="763">
      <c r="A763" s="2" t="n"/>
      <c r="B763" s="32" t="n"/>
      <c r="C763" s="2" t="n"/>
      <c r="D763" s="2" t="n"/>
      <c r="E763" s="2" t="n"/>
      <c r="F763" s="4" t="n"/>
      <c r="G763" s="33" t="n"/>
      <c r="H763" s="33" t="n"/>
      <c r="I763" s="6" t="n"/>
      <c r="J763" s="6" t="n"/>
      <c r="K763" s="2" t="n"/>
      <c r="L763" s="2" t="n"/>
      <c r="M763" s="9">
        <f>IF(A763="","",IFERROR(VLOOKUP(L763,'Listas'!$A$2:$B$4,2,FALSE),0))</f>
        <v/>
      </c>
      <c r="N763" s="9">
        <f>IF(A763="","",IF(K763="Concluída",1,0))</f>
        <v/>
      </c>
      <c r="O763" s="10">
        <f>IF(A763="","",IF(K763="Pendente","Pendente",IF(AND(K763="Concluída",H763&gt;G763),"Sim","Não")))</f>
        <v/>
      </c>
      <c r="P763" s="4" t="n"/>
    </row>
    <row r="764">
      <c r="A764" s="2" t="n"/>
      <c r="B764" s="32" t="n"/>
      <c r="C764" s="2" t="n"/>
      <c r="D764" s="2" t="n"/>
      <c r="E764" s="2" t="n"/>
      <c r="F764" s="4" t="n"/>
      <c r="G764" s="33" t="n"/>
      <c r="H764" s="33" t="n"/>
      <c r="I764" s="6" t="n"/>
      <c r="J764" s="6" t="n"/>
      <c r="K764" s="2" t="n"/>
      <c r="L764" s="2" t="n"/>
      <c r="M764" s="7">
        <f>IF(A764="","",IFERROR(VLOOKUP(L764,'Listas'!$A$2:$B$4,2,FALSE),0))</f>
        <v/>
      </c>
      <c r="N764" s="7">
        <f>IF(A764="","",IF(K764="Concluída",1,0))</f>
        <v/>
      </c>
      <c r="O764" s="8">
        <f>IF(A764="","",IF(K764="Pendente","Pendente",IF(AND(K764="Concluída",H764&gt;G764),"Sim","Não")))</f>
        <v/>
      </c>
      <c r="P764" s="4" t="n"/>
    </row>
    <row r="765">
      <c r="A765" s="2" t="n"/>
      <c r="B765" s="32" t="n"/>
      <c r="C765" s="2" t="n"/>
      <c r="D765" s="2" t="n"/>
      <c r="E765" s="2" t="n"/>
      <c r="F765" s="4" t="n"/>
      <c r="G765" s="33" t="n"/>
      <c r="H765" s="33" t="n"/>
      <c r="I765" s="6" t="n"/>
      <c r="J765" s="6" t="n"/>
      <c r="K765" s="2" t="n"/>
      <c r="L765" s="2" t="n"/>
      <c r="M765" s="9">
        <f>IF(A765="","",IFERROR(VLOOKUP(L765,'Listas'!$A$2:$B$4,2,FALSE),0))</f>
        <v/>
      </c>
      <c r="N765" s="9">
        <f>IF(A765="","",IF(K765="Concluída",1,0))</f>
        <v/>
      </c>
      <c r="O765" s="10">
        <f>IF(A765="","",IF(K765="Pendente","Pendente",IF(AND(K765="Concluída",H765&gt;G765),"Sim","Não")))</f>
        <v/>
      </c>
      <c r="P765" s="4" t="n"/>
    </row>
    <row r="766">
      <c r="A766" s="2" t="n"/>
      <c r="B766" s="32" t="n"/>
      <c r="C766" s="2" t="n"/>
      <c r="D766" s="2" t="n"/>
      <c r="E766" s="2" t="n"/>
      <c r="F766" s="4" t="n"/>
      <c r="G766" s="33" t="n"/>
      <c r="H766" s="33" t="n"/>
      <c r="I766" s="6" t="n"/>
      <c r="J766" s="6" t="n"/>
      <c r="K766" s="2" t="n"/>
      <c r="L766" s="2" t="n"/>
      <c r="M766" s="7">
        <f>IF(A766="","",IFERROR(VLOOKUP(L766,'Listas'!$A$2:$B$4,2,FALSE),0))</f>
        <v/>
      </c>
      <c r="N766" s="7">
        <f>IF(A766="","",IF(K766="Concluída",1,0))</f>
        <v/>
      </c>
      <c r="O766" s="8">
        <f>IF(A766="","",IF(K766="Pendente","Pendente",IF(AND(K766="Concluída",H766&gt;G766),"Sim","Não")))</f>
        <v/>
      </c>
      <c r="P766" s="4" t="n"/>
    </row>
    <row r="767">
      <c r="A767" s="2" t="n"/>
      <c r="B767" s="32" t="n"/>
      <c r="C767" s="2" t="n"/>
      <c r="D767" s="2" t="n"/>
      <c r="E767" s="2" t="n"/>
      <c r="F767" s="4" t="n"/>
      <c r="G767" s="33" t="n"/>
      <c r="H767" s="33" t="n"/>
      <c r="I767" s="6" t="n"/>
      <c r="J767" s="6" t="n"/>
      <c r="K767" s="2" t="n"/>
      <c r="L767" s="2" t="n"/>
      <c r="M767" s="9">
        <f>IF(A767="","",IFERROR(VLOOKUP(L767,'Listas'!$A$2:$B$4,2,FALSE),0))</f>
        <v/>
      </c>
      <c r="N767" s="9">
        <f>IF(A767="","",IF(K767="Concluída",1,0))</f>
        <v/>
      </c>
      <c r="O767" s="10">
        <f>IF(A767="","",IF(K767="Pendente","Pendente",IF(AND(K767="Concluída",H767&gt;G767),"Sim","Não")))</f>
        <v/>
      </c>
      <c r="P767" s="4" t="n"/>
    </row>
    <row r="768">
      <c r="A768" s="2" t="n"/>
      <c r="B768" s="32" t="n"/>
      <c r="C768" s="2" t="n"/>
      <c r="D768" s="2" t="n"/>
      <c r="E768" s="2" t="n"/>
      <c r="F768" s="4" t="n"/>
      <c r="G768" s="33" t="n"/>
      <c r="H768" s="33" t="n"/>
      <c r="I768" s="6" t="n"/>
      <c r="J768" s="6" t="n"/>
      <c r="K768" s="2" t="n"/>
      <c r="L768" s="2" t="n"/>
      <c r="M768" s="7">
        <f>IF(A768="","",IFERROR(VLOOKUP(L768,'Listas'!$A$2:$B$4,2,FALSE),0))</f>
        <v/>
      </c>
      <c r="N768" s="7">
        <f>IF(A768="","",IF(K768="Concluída",1,0))</f>
        <v/>
      </c>
      <c r="O768" s="8">
        <f>IF(A768="","",IF(K768="Pendente","Pendente",IF(AND(K768="Concluída",H768&gt;G768),"Sim","Não")))</f>
        <v/>
      </c>
      <c r="P768" s="4" t="n"/>
    </row>
    <row r="769">
      <c r="A769" s="2" t="n"/>
      <c r="B769" s="32" t="n"/>
      <c r="C769" s="2" t="n"/>
      <c r="D769" s="2" t="n"/>
      <c r="E769" s="2" t="n"/>
      <c r="F769" s="4" t="n"/>
      <c r="G769" s="33" t="n"/>
      <c r="H769" s="33" t="n"/>
      <c r="I769" s="6" t="n"/>
      <c r="J769" s="6" t="n"/>
      <c r="K769" s="2" t="n"/>
      <c r="L769" s="2" t="n"/>
      <c r="M769" s="9">
        <f>IF(A769="","",IFERROR(VLOOKUP(L769,'Listas'!$A$2:$B$4,2,FALSE),0))</f>
        <v/>
      </c>
      <c r="N769" s="9">
        <f>IF(A769="","",IF(K769="Concluída",1,0))</f>
        <v/>
      </c>
      <c r="O769" s="10">
        <f>IF(A769="","",IF(K769="Pendente","Pendente",IF(AND(K769="Concluída",H769&gt;G769),"Sim","Não")))</f>
        <v/>
      </c>
      <c r="P769" s="4" t="n"/>
    </row>
    <row r="770">
      <c r="A770" s="2" t="n"/>
      <c r="B770" s="32" t="n"/>
      <c r="C770" s="2" t="n"/>
      <c r="D770" s="2" t="n"/>
      <c r="E770" s="2" t="n"/>
      <c r="F770" s="4" t="n"/>
      <c r="G770" s="33" t="n"/>
      <c r="H770" s="33" t="n"/>
      <c r="I770" s="6" t="n"/>
      <c r="J770" s="6" t="n"/>
      <c r="K770" s="2" t="n"/>
      <c r="L770" s="2" t="n"/>
      <c r="M770" s="7">
        <f>IF(A770="","",IFERROR(VLOOKUP(L770,'Listas'!$A$2:$B$4,2,FALSE),0))</f>
        <v/>
      </c>
      <c r="N770" s="7">
        <f>IF(A770="","",IF(K770="Concluída",1,0))</f>
        <v/>
      </c>
      <c r="O770" s="8">
        <f>IF(A770="","",IF(K770="Pendente","Pendente",IF(AND(K770="Concluída",H770&gt;G770),"Sim","Não")))</f>
        <v/>
      </c>
      <c r="P770" s="4" t="n"/>
    </row>
    <row r="771">
      <c r="A771" s="2" t="n"/>
      <c r="B771" s="32" t="n"/>
      <c r="C771" s="2" t="n"/>
      <c r="D771" s="2" t="n"/>
      <c r="E771" s="2" t="n"/>
      <c r="F771" s="4" t="n"/>
      <c r="G771" s="33" t="n"/>
      <c r="H771" s="33" t="n"/>
      <c r="I771" s="6" t="n"/>
      <c r="J771" s="6" t="n"/>
      <c r="K771" s="2" t="n"/>
      <c r="L771" s="2" t="n"/>
      <c r="M771" s="9">
        <f>IF(A771="","",IFERROR(VLOOKUP(L771,'Listas'!$A$2:$B$4,2,FALSE),0))</f>
        <v/>
      </c>
      <c r="N771" s="9">
        <f>IF(A771="","",IF(K771="Concluída",1,0))</f>
        <v/>
      </c>
      <c r="O771" s="10">
        <f>IF(A771="","",IF(K771="Pendente","Pendente",IF(AND(K771="Concluída",H771&gt;G771),"Sim","Não")))</f>
        <v/>
      </c>
      <c r="P771" s="4" t="n"/>
    </row>
    <row r="772">
      <c r="A772" s="2" t="n"/>
      <c r="B772" s="32" t="n"/>
      <c r="C772" s="2" t="n"/>
      <c r="D772" s="2" t="n"/>
      <c r="E772" s="2" t="n"/>
      <c r="F772" s="4" t="n"/>
      <c r="G772" s="33" t="n"/>
      <c r="H772" s="33" t="n"/>
      <c r="I772" s="6" t="n"/>
      <c r="J772" s="6" t="n"/>
      <c r="K772" s="2" t="n"/>
      <c r="L772" s="2" t="n"/>
      <c r="M772" s="7">
        <f>IF(A772="","",IFERROR(VLOOKUP(L772,'Listas'!$A$2:$B$4,2,FALSE),0))</f>
        <v/>
      </c>
      <c r="N772" s="7">
        <f>IF(A772="","",IF(K772="Concluída",1,0))</f>
        <v/>
      </c>
      <c r="O772" s="8">
        <f>IF(A772="","",IF(K772="Pendente","Pendente",IF(AND(K772="Concluída",H772&gt;G772),"Sim","Não")))</f>
        <v/>
      </c>
      <c r="P772" s="4" t="n"/>
    </row>
    <row r="773">
      <c r="A773" s="2" t="n"/>
      <c r="B773" s="32" t="n"/>
      <c r="C773" s="2" t="n"/>
      <c r="D773" s="2" t="n"/>
      <c r="E773" s="2" t="n"/>
      <c r="F773" s="4" t="n"/>
      <c r="G773" s="33" t="n"/>
      <c r="H773" s="33" t="n"/>
      <c r="I773" s="6" t="n"/>
      <c r="J773" s="6" t="n"/>
      <c r="K773" s="2" t="n"/>
      <c r="L773" s="2" t="n"/>
      <c r="M773" s="9">
        <f>IF(A773="","",IFERROR(VLOOKUP(L773,'Listas'!$A$2:$B$4,2,FALSE),0))</f>
        <v/>
      </c>
      <c r="N773" s="9">
        <f>IF(A773="","",IF(K773="Concluída",1,0))</f>
        <v/>
      </c>
      <c r="O773" s="10">
        <f>IF(A773="","",IF(K773="Pendente","Pendente",IF(AND(K773="Concluída",H773&gt;G773),"Sim","Não")))</f>
        <v/>
      </c>
      <c r="P773" s="4" t="n"/>
    </row>
    <row r="774">
      <c r="A774" s="2" t="n"/>
      <c r="B774" s="32" t="n"/>
      <c r="C774" s="2" t="n"/>
      <c r="D774" s="2" t="n"/>
      <c r="E774" s="2" t="n"/>
      <c r="F774" s="4" t="n"/>
      <c r="G774" s="33" t="n"/>
      <c r="H774" s="33" t="n"/>
      <c r="I774" s="6" t="n"/>
      <c r="J774" s="6" t="n"/>
      <c r="K774" s="2" t="n"/>
      <c r="L774" s="2" t="n"/>
      <c r="M774" s="7">
        <f>IF(A774="","",IFERROR(VLOOKUP(L774,'Listas'!$A$2:$B$4,2,FALSE),0))</f>
        <v/>
      </c>
      <c r="N774" s="7">
        <f>IF(A774="","",IF(K774="Concluída",1,0))</f>
        <v/>
      </c>
      <c r="O774" s="8">
        <f>IF(A774="","",IF(K774="Pendente","Pendente",IF(AND(K774="Concluída",H774&gt;G774),"Sim","Não")))</f>
        <v/>
      </c>
      <c r="P774" s="4" t="n"/>
    </row>
    <row r="775">
      <c r="A775" s="2" t="n"/>
      <c r="B775" s="32" t="n"/>
      <c r="C775" s="2" t="n"/>
      <c r="D775" s="2" t="n"/>
      <c r="E775" s="2" t="n"/>
      <c r="F775" s="4" t="n"/>
      <c r="G775" s="33" t="n"/>
      <c r="H775" s="33" t="n"/>
      <c r="I775" s="6" t="n"/>
      <c r="J775" s="6" t="n"/>
      <c r="K775" s="2" t="n"/>
      <c r="L775" s="2" t="n"/>
      <c r="M775" s="9">
        <f>IF(A775="","",IFERROR(VLOOKUP(L775,'Listas'!$A$2:$B$4,2,FALSE),0))</f>
        <v/>
      </c>
      <c r="N775" s="9">
        <f>IF(A775="","",IF(K775="Concluída",1,0))</f>
        <v/>
      </c>
      <c r="O775" s="10">
        <f>IF(A775="","",IF(K775="Pendente","Pendente",IF(AND(K775="Concluída",H775&gt;G775),"Sim","Não")))</f>
        <v/>
      </c>
      <c r="P775" s="4" t="n"/>
    </row>
    <row r="776">
      <c r="A776" s="2" t="n"/>
      <c r="B776" s="32" t="n"/>
      <c r="C776" s="2" t="n"/>
      <c r="D776" s="2" t="n"/>
      <c r="E776" s="2" t="n"/>
      <c r="F776" s="4" t="n"/>
      <c r="G776" s="33" t="n"/>
      <c r="H776" s="33" t="n"/>
      <c r="I776" s="6" t="n"/>
      <c r="J776" s="6" t="n"/>
      <c r="K776" s="2" t="n"/>
      <c r="L776" s="2" t="n"/>
      <c r="M776" s="7">
        <f>IF(A776="","",IFERROR(VLOOKUP(L776,'Listas'!$A$2:$B$4,2,FALSE),0))</f>
        <v/>
      </c>
      <c r="N776" s="7">
        <f>IF(A776="","",IF(K776="Concluída",1,0))</f>
        <v/>
      </c>
      <c r="O776" s="8">
        <f>IF(A776="","",IF(K776="Pendente","Pendente",IF(AND(K776="Concluída",H776&gt;G776),"Sim","Não")))</f>
        <v/>
      </c>
      <c r="P776" s="4" t="n"/>
    </row>
    <row r="777">
      <c r="A777" s="2" t="n"/>
      <c r="B777" s="32" t="n"/>
      <c r="C777" s="2" t="n"/>
      <c r="D777" s="2" t="n"/>
      <c r="E777" s="2" t="n"/>
      <c r="F777" s="4" t="n"/>
      <c r="G777" s="33" t="n"/>
      <c r="H777" s="33" t="n"/>
      <c r="I777" s="6" t="n"/>
      <c r="J777" s="6" t="n"/>
      <c r="K777" s="2" t="n"/>
      <c r="L777" s="2" t="n"/>
      <c r="M777" s="9">
        <f>IF(A777="","",IFERROR(VLOOKUP(L777,'Listas'!$A$2:$B$4,2,FALSE),0))</f>
        <v/>
      </c>
      <c r="N777" s="9">
        <f>IF(A777="","",IF(K777="Concluída",1,0))</f>
        <v/>
      </c>
      <c r="O777" s="10">
        <f>IF(A777="","",IF(K777="Pendente","Pendente",IF(AND(K777="Concluída",H777&gt;G777),"Sim","Não")))</f>
        <v/>
      </c>
      <c r="P777" s="4" t="n"/>
    </row>
    <row r="778">
      <c r="A778" s="2" t="n"/>
      <c r="B778" s="32" t="n"/>
      <c r="C778" s="2" t="n"/>
      <c r="D778" s="2" t="n"/>
      <c r="E778" s="2" t="n"/>
      <c r="F778" s="4" t="n"/>
      <c r="G778" s="33" t="n"/>
      <c r="H778" s="33" t="n"/>
      <c r="I778" s="6" t="n"/>
      <c r="J778" s="6" t="n"/>
      <c r="K778" s="2" t="n"/>
      <c r="L778" s="2" t="n"/>
      <c r="M778" s="7">
        <f>IF(A778="","",IFERROR(VLOOKUP(L778,'Listas'!$A$2:$B$4,2,FALSE),0))</f>
        <v/>
      </c>
      <c r="N778" s="7">
        <f>IF(A778="","",IF(K778="Concluída",1,0))</f>
        <v/>
      </c>
      <c r="O778" s="8">
        <f>IF(A778="","",IF(K778="Pendente","Pendente",IF(AND(K778="Concluída",H778&gt;G778),"Sim","Não")))</f>
        <v/>
      </c>
      <c r="P778" s="4" t="n"/>
    </row>
    <row r="779">
      <c r="A779" s="2" t="n"/>
      <c r="B779" s="32" t="n"/>
      <c r="C779" s="2" t="n"/>
      <c r="D779" s="2" t="n"/>
      <c r="E779" s="2" t="n"/>
      <c r="F779" s="4" t="n"/>
      <c r="G779" s="33" t="n"/>
      <c r="H779" s="33" t="n"/>
      <c r="I779" s="6" t="n"/>
      <c r="J779" s="6" t="n"/>
      <c r="K779" s="2" t="n"/>
      <c r="L779" s="2" t="n"/>
      <c r="M779" s="9">
        <f>IF(A779="","",IFERROR(VLOOKUP(L779,'Listas'!$A$2:$B$4,2,FALSE),0))</f>
        <v/>
      </c>
      <c r="N779" s="9">
        <f>IF(A779="","",IF(K779="Concluída",1,0))</f>
        <v/>
      </c>
      <c r="O779" s="10">
        <f>IF(A779="","",IF(K779="Pendente","Pendente",IF(AND(K779="Concluída",H779&gt;G779),"Sim","Não")))</f>
        <v/>
      </c>
      <c r="P779" s="4" t="n"/>
    </row>
    <row r="780">
      <c r="A780" s="2" t="n"/>
      <c r="B780" s="32" t="n"/>
      <c r="C780" s="2" t="n"/>
      <c r="D780" s="2" t="n"/>
      <c r="E780" s="2" t="n"/>
      <c r="F780" s="4" t="n"/>
      <c r="G780" s="33" t="n"/>
      <c r="H780" s="33" t="n"/>
      <c r="I780" s="6" t="n"/>
      <c r="J780" s="6" t="n"/>
      <c r="K780" s="2" t="n"/>
      <c r="L780" s="2" t="n"/>
      <c r="M780" s="7">
        <f>IF(A780="","",IFERROR(VLOOKUP(L780,'Listas'!$A$2:$B$4,2,FALSE),0))</f>
        <v/>
      </c>
      <c r="N780" s="7">
        <f>IF(A780="","",IF(K780="Concluída",1,0))</f>
        <v/>
      </c>
      <c r="O780" s="8">
        <f>IF(A780="","",IF(K780="Pendente","Pendente",IF(AND(K780="Concluída",H780&gt;G780),"Sim","Não")))</f>
        <v/>
      </c>
      <c r="P780" s="4" t="n"/>
    </row>
    <row r="781">
      <c r="A781" s="2" t="n"/>
      <c r="B781" s="32" t="n"/>
      <c r="C781" s="2" t="n"/>
      <c r="D781" s="2" t="n"/>
      <c r="E781" s="2" t="n"/>
      <c r="F781" s="4" t="n"/>
      <c r="G781" s="33" t="n"/>
      <c r="H781" s="33" t="n"/>
      <c r="I781" s="6" t="n"/>
      <c r="J781" s="6" t="n"/>
      <c r="K781" s="2" t="n"/>
      <c r="L781" s="2" t="n"/>
      <c r="M781" s="9">
        <f>IF(A781="","",IFERROR(VLOOKUP(L781,'Listas'!$A$2:$B$4,2,FALSE),0))</f>
        <v/>
      </c>
      <c r="N781" s="9">
        <f>IF(A781="","",IF(K781="Concluída",1,0))</f>
        <v/>
      </c>
      <c r="O781" s="10">
        <f>IF(A781="","",IF(K781="Pendente","Pendente",IF(AND(K781="Concluída",H781&gt;G781),"Sim","Não")))</f>
        <v/>
      </c>
      <c r="P781" s="4" t="n"/>
    </row>
    <row r="782">
      <c r="A782" s="2" t="n"/>
      <c r="B782" s="32" t="n"/>
      <c r="C782" s="2" t="n"/>
      <c r="D782" s="2" t="n"/>
      <c r="E782" s="2" t="n"/>
      <c r="F782" s="4" t="n"/>
      <c r="G782" s="33" t="n"/>
      <c r="H782" s="33" t="n"/>
      <c r="I782" s="6" t="n"/>
      <c r="J782" s="6" t="n"/>
      <c r="K782" s="2" t="n"/>
      <c r="L782" s="2" t="n"/>
      <c r="M782" s="7">
        <f>IF(A782="","",IFERROR(VLOOKUP(L782,'Listas'!$A$2:$B$4,2,FALSE),0))</f>
        <v/>
      </c>
      <c r="N782" s="7">
        <f>IF(A782="","",IF(K782="Concluída",1,0))</f>
        <v/>
      </c>
      <c r="O782" s="8">
        <f>IF(A782="","",IF(K782="Pendente","Pendente",IF(AND(K782="Concluída",H782&gt;G782),"Sim","Não")))</f>
        <v/>
      </c>
      <c r="P782" s="4" t="n"/>
    </row>
    <row r="783">
      <c r="A783" s="2" t="n"/>
      <c r="B783" s="32" t="n"/>
      <c r="C783" s="2" t="n"/>
      <c r="D783" s="2" t="n"/>
      <c r="E783" s="2" t="n"/>
      <c r="F783" s="4" t="n"/>
      <c r="G783" s="33" t="n"/>
      <c r="H783" s="33" t="n"/>
      <c r="I783" s="6" t="n"/>
      <c r="J783" s="6" t="n"/>
      <c r="K783" s="2" t="n"/>
      <c r="L783" s="2" t="n"/>
      <c r="M783" s="9">
        <f>IF(A783="","",IFERROR(VLOOKUP(L783,'Listas'!$A$2:$B$4,2,FALSE),0))</f>
        <v/>
      </c>
      <c r="N783" s="9">
        <f>IF(A783="","",IF(K783="Concluída",1,0))</f>
        <v/>
      </c>
      <c r="O783" s="10">
        <f>IF(A783="","",IF(K783="Pendente","Pendente",IF(AND(K783="Concluída",H783&gt;G783),"Sim","Não")))</f>
        <v/>
      </c>
      <c r="P783" s="4" t="n"/>
    </row>
    <row r="784">
      <c r="A784" s="2" t="n"/>
      <c r="B784" s="32" t="n"/>
      <c r="C784" s="2" t="n"/>
      <c r="D784" s="2" t="n"/>
      <c r="E784" s="2" t="n"/>
      <c r="F784" s="4" t="n"/>
      <c r="G784" s="33" t="n"/>
      <c r="H784" s="33" t="n"/>
      <c r="I784" s="6" t="n"/>
      <c r="J784" s="6" t="n"/>
      <c r="K784" s="2" t="n"/>
      <c r="L784" s="2" t="n"/>
      <c r="M784" s="7">
        <f>IF(A784="","",IFERROR(VLOOKUP(L784,'Listas'!$A$2:$B$4,2,FALSE),0))</f>
        <v/>
      </c>
      <c r="N784" s="7">
        <f>IF(A784="","",IF(K784="Concluída",1,0))</f>
        <v/>
      </c>
      <c r="O784" s="8">
        <f>IF(A784="","",IF(K784="Pendente","Pendente",IF(AND(K784="Concluída",H784&gt;G784),"Sim","Não")))</f>
        <v/>
      </c>
      <c r="P784" s="4" t="n"/>
    </row>
    <row r="785">
      <c r="A785" s="2" t="n"/>
      <c r="B785" s="32" t="n"/>
      <c r="C785" s="2" t="n"/>
      <c r="D785" s="2" t="n"/>
      <c r="E785" s="2" t="n"/>
      <c r="F785" s="4" t="n"/>
      <c r="G785" s="33" t="n"/>
      <c r="H785" s="33" t="n"/>
      <c r="I785" s="6" t="n"/>
      <c r="J785" s="6" t="n"/>
      <c r="K785" s="2" t="n"/>
      <c r="L785" s="2" t="n"/>
      <c r="M785" s="9">
        <f>IF(A785="","",IFERROR(VLOOKUP(L785,'Listas'!$A$2:$B$4,2,FALSE),0))</f>
        <v/>
      </c>
      <c r="N785" s="9">
        <f>IF(A785="","",IF(K785="Concluída",1,0))</f>
        <v/>
      </c>
      <c r="O785" s="10">
        <f>IF(A785="","",IF(K785="Pendente","Pendente",IF(AND(K785="Concluída",H785&gt;G785),"Sim","Não")))</f>
        <v/>
      </c>
      <c r="P785" s="4" t="n"/>
    </row>
    <row r="786">
      <c r="A786" s="2" t="n"/>
      <c r="B786" s="32" t="n"/>
      <c r="C786" s="2" t="n"/>
      <c r="D786" s="2" t="n"/>
      <c r="E786" s="2" t="n"/>
      <c r="F786" s="4" t="n"/>
      <c r="G786" s="33" t="n"/>
      <c r="H786" s="33" t="n"/>
      <c r="I786" s="6" t="n"/>
      <c r="J786" s="6" t="n"/>
      <c r="K786" s="2" t="n"/>
      <c r="L786" s="2" t="n"/>
      <c r="M786" s="7">
        <f>IF(A786="","",IFERROR(VLOOKUP(L786,'Listas'!$A$2:$B$4,2,FALSE),0))</f>
        <v/>
      </c>
      <c r="N786" s="7">
        <f>IF(A786="","",IF(K786="Concluída",1,0))</f>
        <v/>
      </c>
      <c r="O786" s="8">
        <f>IF(A786="","",IF(K786="Pendente","Pendente",IF(AND(K786="Concluída",H786&gt;G786),"Sim","Não")))</f>
        <v/>
      </c>
      <c r="P786" s="4" t="n"/>
    </row>
    <row r="787">
      <c r="A787" s="2" t="n"/>
      <c r="B787" s="32" t="n"/>
      <c r="C787" s="2" t="n"/>
      <c r="D787" s="2" t="n"/>
      <c r="E787" s="2" t="n"/>
      <c r="F787" s="4" t="n"/>
      <c r="G787" s="33" t="n"/>
      <c r="H787" s="33" t="n"/>
      <c r="I787" s="6" t="n"/>
      <c r="J787" s="6" t="n"/>
      <c r="K787" s="2" t="n"/>
      <c r="L787" s="2" t="n"/>
      <c r="M787" s="9">
        <f>IF(A787="","",IFERROR(VLOOKUP(L787,'Listas'!$A$2:$B$4,2,FALSE),0))</f>
        <v/>
      </c>
      <c r="N787" s="9">
        <f>IF(A787="","",IF(K787="Concluída",1,0))</f>
        <v/>
      </c>
      <c r="O787" s="10">
        <f>IF(A787="","",IF(K787="Pendente","Pendente",IF(AND(K787="Concluída",H787&gt;G787),"Sim","Não")))</f>
        <v/>
      </c>
      <c r="P787" s="4" t="n"/>
    </row>
    <row r="788">
      <c r="A788" s="2" t="n"/>
      <c r="B788" s="32" t="n"/>
      <c r="C788" s="2" t="n"/>
      <c r="D788" s="2" t="n"/>
      <c r="E788" s="2" t="n"/>
      <c r="F788" s="4" t="n"/>
      <c r="G788" s="33" t="n"/>
      <c r="H788" s="33" t="n"/>
      <c r="I788" s="6" t="n"/>
      <c r="J788" s="6" t="n"/>
      <c r="K788" s="2" t="n"/>
      <c r="L788" s="2" t="n"/>
      <c r="M788" s="7">
        <f>IF(A788="","",IFERROR(VLOOKUP(L788,'Listas'!$A$2:$B$4,2,FALSE),0))</f>
        <v/>
      </c>
      <c r="N788" s="7">
        <f>IF(A788="","",IF(K788="Concluída",1,0))</f>
        <v/>
      </c>
      <c r="O788" s="8">
        <f>IF(A788="","",IF(K788="Pendente","Pendente",IF(AND(K788="Concluída",H788&gt;G788),"Sim","Não")))</f>
        <v/>
      </c>
      <c r="P788" s="4" t="n"/>
    </row>
    <row r="789">
      <c r="A789" s="2" t="n"/>
      <c r="B789" s="32" t="n"/>
      <c r="C789" s="2" t="n"/>
      <c r="D789" s="2" t="n"/>
      <c r="E789" s="2" t="n"/>
      <c r="F789" s="4" t="n"/>
      <c r="G789" s="33" t="n"/>
      <c r="H789" s="33" t="n"/>
      <c r="I789" s="6" t="n"/>
      <c r="J789" s="6" t="n"/>
      <c r="K789" s="2" t="n"/>
      <c r="L789" s="2" t="n"/>
      <c r="M789" s="9">
        <f>IF(A789="","",IFERROR(VLOOKUP(L789,'Listas'!$A$2:$B$4,2,FALSE),0))</f>
        <v/>
      </c>
      <c r="N789" s="9">
        <f>IF(A789="","",IF(K789="Concluída",1,0))</f>
        <v/>
      </c>
      <c r="O789" s="10">
        <f>IF(A789="","",IF(K789="Pendente","Pendente",IF(AND(K789="Concluída",H789&gt;G789),"Sim","Não")))</f>
        <v/>
      </c>
      <c r="P789" s="4" t="n"/>
    </row>
    <row r="790">
      <c r="A790" s="2" t="n"/>
      <c r="B790" s="32" t="n"/>
      <c r="C790" s="2" t="n"/>
      <c r="D790" s="2" t="n"/>
      <c r="E790" s="2" t="n"/>
      <c r="F790" s="4" t="n"/>
      <c r="G790" s="33" t="n"/>
      <c r="H790" s="33" t="n"/>
      <c r="I790" s="6" t="n"/>
      <c r="J790" s="6" t="n"/>
      <c r="K790" s="2" t="n"/>
      <c r="L790" s="2" t="n"/>
      <c r="M790" s="7">
        <f>IF(A790="","",IFERROR(VLOOKUP(L790,'Listas'!$A$2:$B$4,2,FALSE),0))</f>
        <v/>
      </c>
      <c r="N790" s="7">
        <f>IF(A790="","",IF(K790="Concluída",1,0))</f>
        <v/>
      </c>
      <c r="O790" s="8">
        <f>IF(A790="","",IF(K790="Pendente","Pendente",IF(AND(K790="Concluída",H790&gt;G790),"Sim","Não")))</f>
        <v/>
      </c>
      <c r="P790" s="4" t="n"/>
    </row>
    <row r="791">
      <c r="A791" s="2" t="n"/>
      <c r="B791" s="32" t="n"/>
      <c r="C791" s="2" t="n"/>
      <c r="D791" s="2" t="n"/>
      <c r="E791" s="2" t="n"/>
      <c r="F791" s="4" t="n"/>
      <c r="G791" s="33" t="n"/>
      <c r="H791" s="33" t="n"/>
      <c r="I791" s="6" t="n"/>
      <c r="J791" s="6" t="n"/>
      <c r="K791" s="2" t="n"/>
      <c r="L791" s="2" t="n"/>
      <c r="M791" s="9">
        <f>IF(A791="","",IFERROR(VLOOKUP(L791,'Listas'!$A$2:$B$4,2,FALSE),0))</f>
        <v/>
      </c>
      <c r="N791" s="9">
        <f>IF(A791="","",IF(K791="Concluída",1,0))</f>
        <v/>
      </c>
      <c r="O791" s="10">
        <f>IF(A791="","",IF(K791="Pendente","Pendente",IF(AND(K791="Concluída",H791&gt;G791),"Sim","Não")))</f>
        <v/>
      </c>
      <c r="P791" s="4" t="n"/>
    </row>
    <row r="792">
      <c r="A792" s="2" t="n"/>
      <c r="B792" s="32" t="n"/>
      <c r="C792" s="2" t="n"/>
      <c r="D792" s="2" t="n"/>
      <c r="E792" s="2" t="n"/>
      <c r="F792" s="4" t="n"/>
      <c r="G792" s="33" t="n"/>
      <c r="H792" s="33" t="n"/>
      <c r="I792" s="6" t="n"/>
      <c r="J792" s="6" t="n"/>
      <c r="K792" s="2" t="n"/>
      <c r="L792" s="2" t="n"/>
      <c r="M792" s="7">
        <f>IF(A792="","",IFERROR(VLOOKUP(L792,'Listas'!$A$2:$B$4,2,FALSE),0))</f>
        <v/>
      </c>
      <c r="N792" s="7">
        <f>IF(A792="","",IF(K792="Concluída",1,0))</f>
        <v/>
      </c>
      <c r="O792" s="8">
        <f>IF(A792="","",IF(K792="Pendente","Pendente",IF(AND(K792="Concluída",H792&gt;G792),"Sim","Não")))</f>
        <v/>
      </c>
      <c r="P792" s="4" t="n"/>
    </row>
    <row r="793">
      <c r="A793" s="2" t="n"/>
      <c r="B793" s="32" t="n"/>
      <c r="C793" s="2" t="n"/>
      <c r="D793" s="2" t="n"/>
      <c r="E793" s="2" t="n"/>
      <c r="F793" s="4" t="n"/>
      <c r="G793" s="33" t="n"/>
      <c r="H793" s="33" t="n"/>
      <c r="I793" s="6" t="n"/>
      <c r="J793" s="6" t="n"/>
      <c r="K793" s="2" t="n"/>
      <c r="L793" s="2" t="n"/>
      <c r="M793" s="9">
        <f>IF(A793="","",IFERROR(VLOOKUP(L793,'Listas'!$A$2:$B$4,2,FALSE),0))</f>
        <v/>
      </c>
      <c r="N793" s="9">
        <f>IF(A793="","",IF(K793="Concluída",1,0))</f>
        <v/>
      </c>
      <c r="O793" s="10">
        <f>IF(A793="","",IF(K793="Pendente","Pendente",IF(AND(K793="Concluída",H793&gt;G793),"Sim","Não")))</f>
        <v/>
      </c>
      <c r="P793" s="4" t="n"/>
    </row>
    <row r="794">
      <c r="A794" s="2" t="n"/>
      <c r="B794" s="32" t="n"/>
      <c r="C794" s="2" t="n"/>
      <c r="D794" s="2" t="n"/>
      <c r="E794" s="2" t="n"/>
      <c r="F794" s="4" t="n"/>
      <c r="G794" s="33" t="n"/>
      <c r="H794" s="33" t="n"/>
      <c r="I794" s="6" t="n"/>
      <c r="J794" s="6" t="n"/>
      <c r="K794" s="2" t="n"/>
      <c r="L794" s="2" t="n"/>
      <c r="M794" s="7">
        <f>IF(A794="","",IFERROR(VLOOKUP(L794,'Listas'!$A$2:$B$4,2,FALSE),0))</f>
        <v/>
      </c>
      <c r="N794" s="7">
        <f>IF(A794="","",IF(K794="Concluída",1,0))</f>
        <v/>
      </c>
      <c r="O794" s="8">
        <f>IF(A794="","",IF(K794="Pendente","Pendente",IF(AND(K794="Concluída",H794&gt;G794),"Sim","Não")))</f>
        <v/>
      </c>
      <c r="P794" s="4" t="n"/>
    </row>
    <row r="795">
      <c r="A795" s="2" t="n"/>
      <c r="B795" s="32" t="n"/>
      <c r="C795" s="2" t="n"/>
      <c r="D795" s="2" t="n"/>
      <c r="E795" s="2" t="n"/>
      <c r="F795" s="4" t="n"/>
      <c r="G795" s="33" t="n"/>
      <c r="H795" s="33" t="n"/>
      <c r="I795" s="6" t="n"/>
      <c r="J795" s="6" t="n"/>
      <c r="K795" s="2" t="n"/>
      <c r="L795" s="2" t="n"/>
      <c r="M795" s="9">
        <f>IF(A795="","",IFERROR(VLOOKUP(L795,'Listas'!$A$2:$B$4,2,FALSE),0))</f>
        <v/>
      </c>
      <c r="N795" s="9">
        <f>IF(A795="","",IF(K795="Concluída",1,0))</f>
        <v/>
      </c>
      <c r="O795" s="10">
        <f>IF(A795="","",IF(K795="Pendente","Pendente",IF(AND(K795="Concluída",H795&gt;G795),"Sim","Não")))</f>
        <v/>
      </c>
      <c r="P795" s="4" t="n"/>
    </row>
    <row r="796">
      <c r="A796" s="2" t="n"/>
      <c r="B796" s="32" t="n"/>
      <c r="C796" s="2" t="n"/>
      <c r="D796" s="2" t="n"/>
      <c r="E796" s="2" t="n"/>
      <c r="F796" s="4" t="n"/>
      <c r="G796" s="33" t="n"/>
      <c r="H796" s="33" t="n"/>
      <c r="I796" s="6" t="n"/>
      <c r="J796" s="6" t="n"/>
      <c r="K796" s="2" t="n"/>
      <c r="L796" s="2" t="n"/>
      <c r="M796" s="7">
        <f>IF(A796="","",IFERROR(VLOOKUP(L796,'Listas'!$A$2:$B$4,2,FALSE),0))</f>
        <v/>
      </c>
      <c r="N796" s="7">
        <f>IF(A796="","",IF(K796="Concluída",1,0))</f>
        <v/>
      </c>
      <c r="O796" s="8">
        <f>IF(A796="","",IF(K796="Pendente","Pendente",IF(AND(K796="Concluída",H796&gt;G796),"Sim","Não")))</f>
        <v/>
      </c>
      <c r="P796" s="4" t="n"/>
    </row>
    <row r="797">
      <c r="A797" s="2" t="n"/>
      <c r="B797" s="32" t="n"/>
      <c r="C797" s="2" t="n"/>
      <c r="D797" s="2" t="n"/>
      <c r="E797" s="2" t="n"/>
      <c r="F797" s="4" t="n"/>
      <c r="G797" s="33" t="n"/>
      <c r="H797" s="33" t="n"/>
      <c r="I797" s="6" t="n"/>
      <c r="J797" s="6" t="n"/>
      <c r="K797" s="2" t="n"/>
      <c r="L797" s="2" t="n"/>
      <c r="M797" s="9">
        <f>IF(A797="","",IFERROR(VLOOKUP(L797,'Listas'!$A$2:$B$4,2,FALSE),0))</f>
        <v/>
      </c>
      <c r="N797" s="9">
        <f>IF(A797="","",IF(K797="Concluída",1,0))</f>
        <v/>
      </c>
      <c r="O797" s="10">
        <f>IF(A797="","",IF(K797="Pendente","Pendente",IF(AND(K797="Concluída",H797&gt;G797),"Sim","Não")))</f>
        <v/>
      </c>
      <c r="P797" s="4" t="n"/>
    </row>
    <row r="798">
      <c r="A798" s="2" t="n"/>
      <c r="B798" s="32" t="n"/>
      <c r="C798" s="2" t="n"/>
      <c r="D798" s="2" t="n"/>
      <c r="E798" s="2" t="n"/>
      <c r="F798" s="4" t="n"/>
      <c r="G798" s="33" t="n"/>
      <c r="H798" s="33" t="n"/>
      <c r="I798" s="6" t="n"/>
      <c r="J798" s="6" t="n"/>
      <c r="K798" s="2" t="n"/>
      <c r="L798" s="2" t="n"/>
      <c r="M798" s="7">
        <f>IF(A798="","",IFERROR(VLOOKUP(L798,'Listas'!$A$2:$B$4,2,FALSE),0))</f>
        <v/>
      </c>
      <c r="N798" s="7">
        <f>IF(A798="","",IF(K798="Concluída",1,0))</f>
        <v/>
      </c>
      <c r="O798" s="8">
        <f>IF(A798="","",IF(K798="Pendente","Pendente",IF(AND(K798="Concluída",H798&gt;G798),"Sim","Não")))</f>
        <v/>
      </c>
      <c r="P798" s="4" t="n"/>
    </row>
    <row r="799">
      <c r="A799" s="2" t="n"/>
      <c r="B799" s="32" t="n"/>
      <c r="C799" s="2" t="n"/>
      <c r="D799" s="2" t="n"/>
      <c r="E799" s="2" t="n"/>
      <c r="F799" s="4" t="n"/>
      <c r="G799" s="33" t="n"/>
      <c r="H799" s="33" t="n"/>
      <c r="I799" s="6" t="n"/>
      <c r="J799" s="6" t="n"/>
      <c r="K799" s="2" t="n"/>
      <c r="L799" s="2" t="n"/>
      <c r="M799" s="9">
        <f>IF(A799="","",IFERROR(VLOOKUP(L799,'Listas'!$A$2:$B$4,2,FALSE),0))</f>
        <v/>
      </c>
      <c r="N799" s="9">
        <f>IF(A799="","",IF(K799="Concluída",1,0))</f>
        <v/>
      </c>
      <c r="O799" s="10">
        <f>IF(A799="","",IF(K799="Pendente","Pendente",IF(AND(K799="Concluída",H799&gt;G799),"Sim","Não")))</f>
        <v/>
      </c>
      <c r="P799" s="4" t="n"/>
    </row>
    <row r="800">
      <c r="A800" s="2" t="n"/>
      <c r="B800" s="32" t="n"/>
      <c r="C800" s="2" t="n"/>
      <c r="D800" s="2" t="n"/>
      <c r="E800" s="2" t="n"/>
      <c r="F800" s="4" t="n"/>
      <c r="G800" s="33" t="n"/>
      <c r="H800" s="33" t="n"/>
      <c r="I800" s="6" t="n"/>
      <c r="J800" s="6" t="n"/>
      <c r="K800" s="2" t="n"/>
      <c r="L800" s="2" t="n"/>
      <c r="M800" s="7">
        <f>IF(A800="","",IFERROR(VLOOKUP(L800,'Listas'!$A$2:$B$4,2,FALSE),0))</f>
        <v/>
      </c>
      <c r="N800" s="7">
        <f>IF(A800="","",IF(K800="Concluída",1,0))</f>
        <v/>
      </c>
      <c r="O800" s="8">
        <f>IF(A800="","",IF(K800="Pendente","Pendente",IF(AND(K800="Concluída",H800&gt;G800),"Sim","Não")))</f>
        <v/>
      </c>
      <c r="P800" s="4" t="n"/>
    </row>
    <row r="801">
      <c r="A801" s="2" t="n"/>
      <c r="B801" s="32" t="n"/>
      <c r="C801" s="2" t="n"/>
      <c r="D801" s="2" t="n"/>
      <c r="E801" s="2" t="n"/>
      <c r="F801" s="4" t="n"/>
      <c r="G801" s="33" t="n"/>
      <c r="H801" s="33" t="n"/>
      <c r="I801" s="6" t="n"/>
      <c r="J801" s="6" t="n"/>
      <c r="K801" s="2" t="n"/>
      <c r="L801" s="2" t="n"/>
      <c r="M801" s="9">
        <f>IF(A801="","",IFERROR(VLOOKUP(L801,'Listas'!$A$2:$B$4,2,FALSE),0))</f>
        <v/>
      </c>
      <c r="N801" s="9">
        <f>IF(A801="","",IF(K801="Concluída",1,0))</f>
        <v/>
      </c>
      <c r="O801" s="10">
        <f>IF(A801="","",IF(K801="Pendente","Pendente",IF(AND(K801="Concluída",H801&gt;G801),"Sim","Não")))</f>
        <v/>
      </c>
      <c r="P801" s="4" t="n"/>
    </row>
    <row r="802">
      <c r="A802" s="2" t="n"/>
      <c r="B802" s="32" t="n"/>
      <c r="C802" s="2" t="n"/>
      <c r="D802" s="2" t="n"/>
      <c r="E802" s="2" t="n"/>
      <c r="F802" s="4" t="n"/>
      <c r="G802" s="33" t="n"/>
      <c r="H802" s="33" t="n"/>
      <c r="I802" s="6" t="n"/>
      <c r="J802" s="6" t="n"/>
      <c r="K802" s="2" t="n"/>
      <c r="L802" s="2" t="n"/>
      <c r="M802" s="7">
        <f>IF(A802="","",IFERROR(VLOOKUP(L802,'Listas'!$A$2:$B$4,2,FALSE),0))</f>
        <v/>
      </c>
      <c r="N802" s="7">
        <f>IF(A802="","",IF(K802="Concluída",1,0))</f>
        <v/>
      </c>
      <c r="O802" s="8">
        <f>IF(A802="","",IF(K802="Pendente","Pendente",IF(AND(K802="Concluída",H802&gt;G802),"Sim","Não")))</f>
        <v/>
      </c>
      <c r="P802" s="4" t="n"/>
    </row>
    <row r="803">
      <c r="A803" s="2" t="n"/>
      <c r="B803" s="32" t="n"/>
      <c r="C803" s="2" t="n"/>
      <c r="D803" s="2" t="n"/>
      <c r="E803" s="2" t="n"/>
      <c r="F803" s="4" t="n"/>
      <c r="G803" s="33" t="n"/>
      <c r="H803" s="33" t="n"/>
      <c r="I803" s="6" t="n"/>
      <c r="J803" s="6" t="n"/>
      <c r="K803" s="2" t="n"/>
      <c r="L803" s="2" t="n"/>
      <c r="M803" s="9">
        <f>IF(A803="","",IFERROR(VLOOKUP(L803,'Listas'!$A$2:$B$4,2,FALSE),0))</f>
        <v/>
      </c>
      <c r="N803" s="9">
        <f>IF(A803="","",IF(K803="Concluída",1,0))</f>
        <v/>
      </c>
      <c r="O803" s="10">
        <f>IF(A803="","",IF(K803="Pendente","Pendente",IF(AND(K803="Concluída",H803&gt;G803),"Sim","Não")))</f>
        <v/>
      </c>
      <c r="P803" s="4" t="n"/>
    </row>
    <row r="804">
      <c r="A804" s="2" t="n"/>
      <c r="B804" s="32" t="n"/>
      <c r="C804" s="2" t="n"/>
      <c r="D804" s="2" t="n"/>
      <c r="E804" s="2" t="n"/>
      <c r="F804" s="4" t="n"/>
      <c r="G804" s="33" t="n"/>
      <c r="H804" s="33" t="n"/>
      <c r="I804" s="6" t="n"/>
      <c r="J804" s="6" t="n"/>
      <c r="K804" s="2" t="n"/>
      <c r="L804" s="2" t="n"/>
      <c r="M804" s="7">
        <f>IF(A804="","",IFERROR(VLOOKUP(L804,'Listas'!$A$2:$B$4,2,FALSE),0))</f>
        <v/>
      </c>
      <c r="N804" s="7">
        <f>IF(A804="","",IF(K804="Concluída",1,0))</f>
        <v/>
      </c>
      <c r="O804" s="8">
        <f>IF(A804="","",IF(K804="Pendente","Pendente",IF(AND(K804="Concluída",H804&gt;G804),"Sim","Não")))</f>
        <v/>
      </c>
      <c r="P804" s="4" t="n"/>
    </row>
    <row r="805">
      <c r="A805" s="2" t="n"/>
      <c r="B805" s="32" t="n"/>
      <c r="C805" s="2" t="n"/>
      <c r="D805" s="2" t="n"/>
      <c r="E805" s="2" t="n"/>
      <c r="F805" s="4" t="n"/>
      <c r="G805" s="33" t="n"/>
      <c r="H805" s="33" t="n"/>
      <c r="I805" s="6" t="n"/>
      <c r="J805" s="6" t="n"/>
      <c r="K805" s="2" t="n"/>
      <c r="L805" s="2" t="n"/>
      <c r="M805" s="9">
        <f>IF(A805="","",IFERROR(VLOOKUP(L805,'Listas'!$A$2:$B$4,2,FALSE),0))</f>
        <v/>
      </c>
      <c r="N805" s="9">
        <f>IF(A805="","",IF(K805="Concluída",1,0))</f>
        <v/>
      </c>
      <c r="O805" s="10">
        <f>IF(A805="","",IF(K805="Pendente","Pendente",IF(AND(K805="Concluída",H805&gt;G805),"Sim","Não")))</f>
        <v/>
      </c>
      <c r="P805" s="4" t="n"/>
    </row>
    <row r="806">
      <c r="A806" s="2" t="n"/>
      <c r="B806" s="32" t="n"/>
      <c r="C806" s="2" t="n"/>
      <c r="D806" s="2" t="n"/>
      <c r="E806" s="2" t="n"/>
      <c r="F806" s="4" t="n"/>
      <c r="G806" s="33" t="n"/>
      <c r="H806" s="33" t="n"/>
      <c r="I806" s="6" t="n"/>
      <c r="J806" s="6" t="n"/>
      <c r="K806" s="2" t="n"/>
      <c r="L806" s="2" t="n"/>
      <c r="M806" s="7">
        <f>IF(A806="","",IFERROR(VLOOKUP(L806,'Listas'!$A$2:$B$4,2,FALSE),0))</f>
        <v/>
      </c>
      <c r="N806" s="7">
        <f>IF(A806="","",IF(K806="Concluída",1,0))</f>
        <v/>
      </c>
      <c r="O806" s="8">
        <f>IF(A806="","",IF(K806="Pendente","Pendente",IF(AND(K806="Concluída",H806&gt;G806),"Sim","Não")))</f>
        <v/>
      </c>
      <c r="P806" s="4" t="n"/>
    </row>
    <row r="807">
      <c r="A807" s="2" t="n"/>
      <c r="B807" s="32" t="n"/>
      <c r="C807" s="2" t="n"/>
      <c r="D807" s="2" t="n"/>
      <c r="E807" s="2" t="n"/>
      <c r="F807" s="4" t="n"/>
      <c r="G807" s="33" t="n"/>
      <c r="H807" s="33" t="n"/>
      <c r="I807" s="6" t="n"/>
      <c r="J807" s="6" t="n"/>
      <c r="K807" s="2" t="n"/>
      <c r="L807" s="2" t="n"/>
      <c r="M807" s="9">
        <f>IF(A807="","",IFERROR(VLOOKUP(L807,'Listas'!$A$2:$B$4,2,FALSE),0))</f>
        <v/>
      </c>
      <c r="N807" s="9">
        <f>IF(A807="","",IF(K807="Concluída",1,0))</f>
        <v/>
      </c>
      <c r="O807" s="10">
        <f>IF(A807="","",IF(K807="Pendente","Pendente",IF(AND(K807="Concluída",H807&gt;G807),"Sim","Não")))</f>
        <v/>
      </c>
      <c r="P807" s="4" t="n"/>
    </row>
    <row r="808">
      <c r="A808" s="2" t="n"/>
      <c r="B808" s="32" t="n"/>
      <c r="C808" s="2" t="n"/>
      <c r="D808" s="2" t="n"/>
      <c r="E808" s="2" t="n"/>
      <c r="F808" s="4" t="n"/>
      <c r="G808" s="33" t="n"/>
      <c r="H808" s="33" t="n"/>
      <c r="I808" s="6" t="n"/>
      <c r="J808" s="6" t="n"/>
      <c r="K808" s="2" t="n"/>
      <c r="L808" s="2" t="n"/>
      <c r="M808" s="7">
        <f>IF(A808="","",IFERROR(VLOOKUP(L808,'Listas'!$A$2:$B$4,2,FALSE),0))</f>
        <v/>
      </c>
      <c r="N808" s="7">
        <f>IF(A808="","",IF(K808="Concluída",1,0))</f>
        <v/>
      </c>
      <c r="O808" s="8">
        <f>IF(A808="","",IF(K808="Pendente","Pendente",IF(AND(K808="Concluída",H808&gt;G808),"Sim","Não")))</f>
        <v/>
      </c>
      <c r="P808" s="4" t="n"/>
    </row>
    <row r="809">
      <c r="A809" s="2" t="n"/>
      <c r="B809" s="32" t="n"/>
      <c r="C809" s="2" t="n"/>
      <c r="D809" s="2" t="n"/>
      <c r="E809" s="2" t="n"/>
      <c r="F809" s="4" t="n"/>
      <c r="G809" s="33" t="n"/>
      <c r="H809" s="33" t="n"/>
      <c r="I809" s="6" t="n"/>
      <c r="J809" s="6" t="n"/>
      <c r="K809" s="2" t="n"/>
      <c r="L809" s="2" t="n"/>
      <c r="M809" s="9">
        <f>IF(A809="","",IFERROR(VLOOKUP(L809,'Listas'!$A$2:$B$4,2,FALSE),0))</f>
        <v/>
      </c>
      <c r="N809" s="9">
        <f>IF(A809="","",IF(K809="Concluída",1,0))</f>
        <v/>
      </c>
      <c r="O809" s="10">
        <f>IF(A809="","",IF(K809="Pendente","Pendente",IF(AND(K809="Concluída",H809&gt;G809),"Sim","Não")))</f>
        <v/>
      </c>
      <c r="P809" s="4" t="n"/>
    </row>
    <row r="810">
      <c r="A810" s="2" t="n"/>
      <c r="B810" s="32" t="n"/>
      <c r="C810" s="2" t="n"/>
      <c r="D810" s="2" t="n"/>
      <c r="E810" s="2" t="n"/>
      <c r="F810" s="4" t="n"/>
      <c r="G810" s="33" t="n"/>
      <c r="H810" s="33" t="n"/>
      <c r="I810" s="6" t="n"/>
      <c r="J810" s="6" t="n"/>
      <c r="K810" s="2" t="n"/>
      <c r="L810" s="2" t="n"/>
      <c r="M810" s="7">
        <f>IF(A810="","",IFERROR(VLOOKUP(L810,'Listas'!$A$2:$B$4,2,FALSE),0))</f>
        <v/>
      </c>
      <c r="N810" s="7">
        <f>IF(A810="","",IF(K810="Concluída",1,0))</f>
        <v/>
      </c>
      <c r="O810" s="8">
        <f>IF(A810="","",IF(K810="Pendente","Pendente",IF(AND(K810="Concluída",H810&gt;G810),"Sim","Não")))</f>
        <v/>
      </c>
      <c r="P810" s="4" t="n"/>
    </row>
    <row r="811">
      <c r="A811" s="2" t="n"/>
      <c r="B811" s="32" t="n"/>
      <c r="C811" s="2" t="n"/>
      <c r="D811" s="2" t="n"/>
      <c r="E811" s="2" t="n"/>
      <c r="F811" s="4" t="n"/>
      <c r="G811" s="33" t="n"/>
      <c r="H811" s="33" t="n"/>
      <c r="I811" s="6" t="n"/>
      <c r="J811" s="6" t="n"/>
      <c r="K811" s="2" t="n"/>
      <c r="L811" s="2" t="n"/>
      <c r="M811" s="9">
        <f>IF(A811="","",IFERROR(VLOOKUP(L811,'Listas'!$A$2:$B$4,2,FALSE),0))</f>
        <v/>
      </c>
      <c r="N811" s="9">
        <f>IF(A811="","",IF(K811="Concluída",1,0))</f>
        <v/>
      </c>
      <c r="O811" s="10">
        <f>IF(A811="","",IF(K811="Pendente","Pendente",IF(AND(K811="Concluída",H811&gt;G811),"Sim","Não")))</f>
        <v/>
      </c>
      <c r="P811" s="4" t="n"/>
    </row>
    <row r="812">
      <c r="A812" s="2" t="n"/>
      <c r="B812" s="32" t="n"/>
      <c r="C812" s="2" t="n"/>
      <c r="D812" s="2" t="n"/>
      <c r="E812" s="2" t="n"/>
      <c r="F812" s="4" t="n"/>
      <c r="G812" s="33" t="n"/>
      <c r="H812" s="33" t="n"/>
      <c r="I812" s="6" t="n"/>
      <c r="J812" s="6" t="n"/>
      <c r="K812" s="2" t="n"/>
      <c r="L812" s="2" t="n"/>
      <c r="M812" s="7">
        <f>IF(A812="","",IFERROR(VLOOKUP(L812,'Listas'!$A$2:$B$4,2,FALSE),0))</f>
        <v/>
      </c>
      <c r="N812" s="7">
        <f>IF(A812="","",IF(K812="Concluída",1,0))</f>
        <v/>
      </c>
      <c r="O812" s="8">
        <f>IF(A812="","",IF(K812="Pendente","Pendente",IF(AND(K812="Concluída",H812&gt;G812),"Sim","Não")))</f>
        <v/>
      </c>
      <c r="P812" s="4" t="n"/>
    </row>
    <row r="813">
      <c r="A813" s="2" t="n"/>
      <c r="B813" s="32" t="n"/>
      <c r="C813" s="2" t="n"/>
      <c r="D813" s="2" t="n"/>
      <c r="E813" s="2" t="n"/>
      <c r="F813" s="4" t="n"/>
      <c r="G813" s="33" t="n"/>
      <c r="H813" s="33" t="n"/>
      <c r="I813" s="6" t="n"/>
      <c r="J813" s="6" t="n"/>
      <c r="K813" s="2" t="n"/>
      <c r="L813" s="2" t="n"/>
      <c r="M813" s="9">
        <f>IF(A813="","",IFERROR(VLOOKUP(L813,'Listas'!$A$2:$B$4,2,FALSE),0))</f>
        <v/>
      </c>
      <c r="N813" s="9">
        <f>IF(A813="","",IF(K813="Concluída",1,0))</f>
        <v/>
      </c>
      <c r="O813" s="10">
        <f>IF(A813="","",IF(K813="Pendente","Pendente",IF(AND(K813="Concluída",H813&gt;G813),"Sim","Não")))</f>
        <v/>
      </c>
      <c r="P813" s="4" t="n"/>
    </row>
    <row r="814">
      <c r="A814" s="2" t="n"/>
      <c r="B814" s="32" t="n"/>
      <c r="C814" s="2" t="n"/>
      <c r="D814" s="2" t="n"/>
      <c r="E814" s="2" t="n"/>
      <c r="F814" s="4" t="n"/>
      <c r="G814" s="33" t="n"/>
      <c r="H814" s="33" t="n"/>
      <c r="I814" s="6" t="n"/>
      <c r="J814" s="6" t="n"/>
      <c r="K814" s="2" t="n"/>
      <c r="L814" s="2" t="n"/>
      <c r="M814" s="7">
        <f>IF(A814="","",IFERROR(VLOOKUP(L814,'Listas'!$A$2:$B$4,2,FALSE),0))</f>
        <v/>
      </c>
      <c r="N814" s="7">
        <f>IF(A814="","",IF(K814="Concluída",1,0))</f>
        <v/>
      </c>
      <c r="O814" s="8">
        <f>IF(A814="","",IF(K814="Pendente","Pendente",IF(AND(K814="Concluída",H814&gt;G814),"Sim","Não")))</f>
        <v/>
      </c>
      <c r="P814" s="4" t="n"/>
    </row>
    <row r="815">
      <c r="A815" s="2" t="n"/>
      <c r="B815" s="32" t="n"/>
      <c r="C815" s="2" t="n"/>
      <c r="D815" s="2" t="n"/>
      <c r="E815" s="2" t="n"/>
      <c r="F815" s="4" t="n"/>
      <c r="G815" s="33" t="n"/>
      <c r="H815" s="33" t="n"/>
      <c r="I815" s="6" t="n"/>
      <c r="J815" s="6" t="n"/>
      <c r="K815" s="2" t="n"/>
      <c r="L815" s="2" t="n"/>
      <c r="M815" s="9">
        <f>IF(A815="","",IFERROR(VLOOKUP(L815,'Listas'!$A$2:$B$4,2,FALSE),0))</f>
        <v/>
      </c>
      <c r="N815" s="9">
        <f>IF(A815="","",IF(K815="Concluída",1,0))</f>
        <v/>
      </c>
      <c r="O815" s="10">
        <f>IF(A815="","",IF(K815="Pendente","Pendente",IF(AND(K815="Concluída",H815&gt;G815),"Sim","Não")))</f>
        <v/>
      </c>
      <c r="P815" s="4" t="n"/>
    </row>
    <row r="816">
      <c r="A816" s="2" t="n"/>
      <c r="B816" s="32" t="n"/>
      <c r="C816" s="2" t="n"/>
      <c r="D816" s="2" t="n"/>
      <c r="E816" s="2" t="n"/>
      <c r="F816" s="4" t="n"/>
      <c r="G816" s="33" t="n"/>
      <c r="H816" s="33" t="n"/>
      <c r="I816" s="6" t="n"/>
      <c r="J816" s="6" t="n"/>
      <c r="K816" s="2" t="n"/>
      <c r="L816" s="2" t="n"/>
      <c r="M816" s="7">
        <f>IF(A816="","",IFERROR(VLOOKUP(L816,'Listas'!$A$2:$B$4,2,FALSE),0))</f>
        <v/>
      </c>
      <c r="N816" s="7">
        <f>IF(A816="","",IF(K816="Concluída",1,0))</f>
        <v/>
      </c>
      <c r="O816" s="8">
        <f>IF(A816="","",IF(K816="Pendente","Pendente",IF(AND(K816="Concluída",H816&gt;G816),"Sim","Não")))</f>
        <v/>
      </c>
      <c r="P816" s="4" t="n"/>
    </row>
    <row r="817">
      <c r="A817" s="2" t="n"/>
      <c r="B817" s="32" t="n"/>
      <c r="C817" s="2" t="n"/>
      <c r="D817" s="2" t="n"/>
      <c r="E817" s="2" t="n"/>
      <c r="F817" s="4" t="n"/>
      <c r="G817" s="33" t="n"/>
      <c r="H817" s="33" t="n"/>
      <c r="I817" s="6" t="n"/>
      <c r="J817" s="6" t="n"/>
      <c r="K817" s="2" t="n"/>
      <c r="L817" s="2" t="n"/>
      <c r="M817" s="9">
        <f>IF(A817="","",IFERROR(VLOOKUP(L817,'Listas'!$A$2:$B$4,2,FALSE),0))</f>
        <v/>
      </c>
      <c r="N817" s="9">
        <f>IF(A817="","",IF(K817="Concluída",1,0))</f>
        <v/>
      </c>
      <c r="O817" s="10">
        <f>IF(A817="","",IF(K817="Pendente","Pendente",IF(AND(K817="Concluída",H817&gt;G817),"Sim","Não")))</f>
        <v/>
      </c>
      <c r="P817" s="4" t="n"/>
    </row>
    <row r="818">
      <c r="A818" s="2" t="n"/>
      <c r="B818" s="32" t="n"/>
      <c r="C818" s="2" t="n"/>
      <c r="D818" s="2" t="n"/>
      <c r="E818" s="2" t="n"/>
      <c r="F818" s="4" t="n"/>
      <c r="G818" s="33" t="n"/>
      <c r="H818" s="33" t="n"/>
      <c r="I818" s="6" t="n"/>
      <c r="J818" s="6" t="n"/>
      <c r="K818" s="2" t="n"/>
      <c r="L818" s="2" t="n"/>
      <c r="M818" s="7">
        <f>IF(A818="","",IFERROR(VLOOKUP(L818,'Listas'!$A$2:$B$4,2,FALSE),0))</f>
        <v/>
      </c>
      <c r="N818" s="7">
        <f>IF(A818="","",IF(K818="Concluída",1,0))</f>
        <v/>
      </c>
      <c r="O818" s="8">
        <f>IF(A818="","",IF(K818="Pendente","Pendente",IF(AND(K818="Concluída",H818&gt;G818),"Sim","Não")))</f>
        <v/>
      </c>
      <c r="P818" s="4" t="n"/>
    </row>
    <row r="819">
      <c r="A819" s="2" t="n"/>
      <c r="B819" s="32" t="n"/>
      <c r="C819" s="2" t="n"/>
      <c r="D819" s="2" t="n"/>
      <c r="E819" s="2" t="n"/>
      <c r="F819" s="4" t="n"/>
      <c r="G819" s="33" t="n"/>
      <c r="H819" s="33" t="n"/>
      <c r="I819" s="6" t="n"/>
      <c r="J819" s="6" t="n"/>
      <c r="K819" s="2" t="n"/>
      <c r="L819" s="2" t="n"/>
      <c r="M819" s="9">
        <f>IF(A819="","",IFERROR(VLOOKUP(L819,'Listas'!$A$2:$B$4,2,FALSE),0))</f>
        <v/>
      </c>
      <c r="N819" s="9">
        <f>IF(A819="","",IF(K819="Concluída",1,0))</f>
        <v/>
      </c>
      <c r="O819" s="10">
        <f>IF(A819="","",IF(K819="Pendente","Pendente",IF(AND(K819="Concluída",H819&gt;G819),"Sim","Não")))</f>
        <v/>
      </c>
      <c r="P819" s="4" t="n"/>
    </row>
    <row r="820">
      <c r="A820" s="2" t="n"/>
      <c r="B820" s="32" t="n"/>
      <c r="C820" s="2" t="n"/>
      <c r="D820" s="2" t="n"/>
      <c r="E820" s="2" t="n"/>
      <c r="F820" s="4" t="n"/>
      <c r="G820" s="33" t="n"/>
      <c r="H820" s="33" t="n"/>
      <c r="I820" s="6" t="n"/>
      <c r="J820" s="6" t="n"/>
      <c r="K820" s="2" t="n"/>
      <c r="L820" s="2" t="n"/>
      <c r="M820" s="7">
        <f>IF(A820="","",IFERROR(VLOOKUP(L820,'Listas'!$A$2:$B$4,2,FALSE),0))</f>
        <v/>
      </c>
      <c r="N820" s="7">
        <f>IF(A820="","",IF(K820="Concluída",1,0))</f>
        <v/>
      </c>
      <c r="O820" s="8">
        <f>IF(A820="","",IF(K820="Pendente","Pendente",IF(AND(K820="Concluída",H820&gt;G820),"Sim","Não")))</f>
        <v/>
      </c>
      <c r="P820" s="4" t="n"/>
    </row>
    <row r="821">
      <c r="A821" s="2" t="n"/>
      <c r="B821" s="32" t="n"/>
      <c r="C821" s="2" t="n"/>
      <c r="D821" s="2" t="n"/>
      <c r="E821" s="2" t="n"/>
      <c r="F821" s="4" t="n"/>
      <c r="G821" s="33" t="n"/>
      <c r="H821" s="33" t="n"/>
      <c r="I821" s="6" t="n"/>
      <c r="J821" s="6" t="n"/>
      <c r="K821" s="2" t="n"/>
      <c r="L821" s="2" t="n"/>
      <c r="M821" s="9">
        <f>IF(A821="","",IFERROR(VLOOKUP(L821,'Listas'!$A$2:$B$4,2,FALSE),0))</f>
        <v/>
      </c>
      <c r="N821" s="9">
        <f>IF(A821="","",IF(K821="Concluída",1,0))</f>
        <v/>
      </c>
      <c r="O821" s="10">
        <f>IF(A821="","",IF(K821="Pendente","Pendente",IF(AND(K821="Concluída",H821&gt;G821),"Sim","Não")))</f>
        <v/>
      </c>
      <c r="P821" s="4" t="n"/>
    </row>
    <row r="822">
      <c r="A822" s="2" t="n"/>
      <c r="B822" s="32" t="n"/>
      <c r="C822" s="2" t="n"/>
      <c r="D822" s="2" t="n"/>
      <c r="E822" s="2" t="n"/>
      <c r="F822" s="4" t="n"/>
      <c r="G822" s="33" t="n"/>
      <c r="H822" s="33" t="n"/>
      <c r="I822" s="6" t="n"/>
      <c r="J822" s="6" t="n"/>
      <c r="K822" s="2" t="n"/>
      <c r="L822" s="2" t="n"/>
      <c r="M822" s="7">
        <f>IF(A822="","",IFERROR(VLOOKUP(L822,'Listas'!$A$2:$B$4,2,FALSE),0))</f>
        <v/>
      </c>
      <c r="N822" s="7">
        <f>IF(A822="","",IF(K822="Concluída",1,0))</f>
        <v/>
      </c>
      <c r="O822" s="8">
        <f>IF(A822="","",IF(K822="Pendente","Pendente",IF(AND(K822="Concluída",H822&gt;G822),"Sim","Não")))</f>
        <v/>
      </c>
      <c r="P822" s="4" t="n"/>
    </row>
    <row r="823">
      <c r="A823" s="2" t="n"/>
      <c r="B823" s="32" t="n"/>
      <c r="C823" s="2" t="n"/>
      <c r="D823" s="2" t="n"/>
      <c r="E823" s="2" t="n"/>
      <c r="F823" s="4" t="n"/>
      <c r="G823" s="33" t="n"/>
      <c r="H823" s="33" t="n"/>
      <c r="I823" s="6" t="n"/>
      <c r="J823" s="6" t="n"/>
      <c r="K823" s="2" t="n"/>
      <c r="L823" s="2" t="n"/>
      <c r="M823" s="9">
        <f>IF(A823="","",IFERROR(VLOOKUP(L823,'Listas'!$A$2:$B$4,2,FALSE),0))</f>
        <v/>
      </c>
      <c r="N823" s="9">
        <f>IF(A823="","",IF(K823="Concluída",1,0))</f>
        <v/>
      </c>
      <c r="O823" s="10">
        <f>IF(A823="","",IF(K823="Pendente","Pendente",IF(AND(K823="Concluída",H823&gt;G823),"Sim","Não")))</f>
        <v/>
      </c>
      <c r="P823" s="4" t="n"/>
    </row>
    <row r="824">
      <c r="A824" s="2" t="n"/>
      <c r="B824" s="32" t="n"/>
      <c r="C824" s="2" t="n"/>
      <c r="D824" s="2" t="n"/>
      <c r="E824" s="2" t="n"/>
      <c r="F824" s="4" t="n"/>
      <c r="G824" s="33" t="n"/>
      <c r="H824" s="33" t="n"/>
      <c r="I824" s="6" t="n"/>
      <c r="J824" s="6" t="n"/>
      <c r="K824" s="2" t="n"/>
      <c r="L824" s="2" t="n"/>
      <c r="M824" s="7">
        <f>IF(A824="","",IFERROR(VLOOKUP(L824,'Listas'!$A$2:$B$4,2,FALSE),0))</f>
        <v/>
      </c>
      <c r="N824" s="7">
        <f>IF(A824="","",IF(K824="Concluída",1,0))</f>
        <v/>
      </c>
      <c r="O824" s="8">
        <f>IF(A824="","",IF(K824="Pendente","Pendente",IF(AND(K824="Concluída",H824&gt;G824),"Sim","Não")))</f>
        <v/>
      </c>
      <c r="P824" s="4" t="n"/>
    </row>
    <row r="825">
      <c r="A825" s="2" t="n"/>
      <c r="B825" s="32" t="n"/>
      <c r="C825" s="2" t="n"/>
      <c r="D825" s="2" t="n"/>
      <c r="E825" s="2" t="n"/>
      <c r="F825" s="4" t="n"/>
      <c r="G825" s="33" t="n"/>
      <c r="H825" s="33" t="n"/>
      <c r="I825" s="6" t="n"/>
      <c r="J825" s="6" t="n"/>
      <c r="K825" s="2" t="n"/>
      <c r="L825" s="2" t="n"/>
      <c r="M825" s="9">
        <f>IF(A825="","",IFERROR(VLOOKUP(L825,'Listas'!$A$2:$B$4,2,FALSE),0))</f>
        <v/>
      </c>
      <c r="N825" s="9">
        <f>IF(A825="","",IF(K825="Concluída",1,0))</f>
        <v/>
      </c>
      <c r="O825" s="10">
        <f>IF(A825="","",IF(K825="Pendente","Pendente",IF(AND(K825="Concluída",H825&gt;G825),"Sim","Não")))</f>
        <v/>
      </c>
      <c r="P825" s="4" t="n"/>
    </row>
    <row r="826">
      <c r="A826" s="2" t="n"/>
      <c r="B826" s="32" t="n"/>
      <c r="C826" s="2" t="n"/>
      <c r="D826" s="2" t="n"/>
      <c r="E826" s="2" t="n"/>
      <c r="F826" s="4" t="n"/>
      <c r="G826" s="33" t="n"/>
      <c r="H826" s="33" t="n"/>
      <c r="I826" s="6" t="n"/>
      <c r="J826" s="6" t="n"/>
      <c r="K826" s="2" t="n"/>
      <c r="L826" s="2" t="n"/>
      <c r="M826" s="7">
        <f>IF(A826="","",IFERROR(VLOOKUP(L826,'Listas'!$A$2:$B$4,2,FALSE),0))</f>
        <v/>
      </c>
      <c r="N826" s="7">
        <f>IF(A826="","",IF(K826="Concluída",1,0))</f>
        <v/>
      </c>
      <c r="O826" s="8">
        <f>IF(A826="","",IF(K826="Pendente","Pendente",IF(AND(K826="Concluída",H826&gt;G826),"Sim","Não")))</f>
        <v/>
      </c>
      <c r="P826" s="4" t="n"/>
    </row>
    <row r="827">
      <c r="A827" s="2" t="n"/>
      <c r="B827" s="32" t="n"/>
      <c r="C827" s="2" t="n"/>
      <c r="D827" s="2" t="n"/>
      <c r="E827" s="2" t="n"/>
      <c r="F827" s="4" t="n"/>
      <c r="G827" s="33" t="n"/>
      <c r="H827" s="33" t="n"/>
      <c r="I827" s="6" t="n"/>
      <c r="J827" s="6" t="n"/>
      <c r="K827" s="2" t="n"/>
      <c r="L827" s="2" t="n"/>
      <c r="M827" s="9">
        <f>IF(A827="","",IFERROR(VLOOKUP(L827,'Listas'!$A$2:$B$4,2,FALSE),0))</f>
        <v/>
      </c>
      <c r="N827" s="9">
        <f>IF(A827="","",IF(K827="Concluída",1,0))</f>
        <v/>
      </c>
      <c r="O827" s="10">
        <f>IF(A827="","",IF(K827="Pendente","Pendente",IF(AND(K827="Concluída",H827&gt;G827),"Sim","Não")))</f>
        <v/>
      </c>
      <c r="P827" s="4" t="n"/>
    </row>
    <row r="828">
      <c r="A828" s="2" t="n"/>
      <c r="B828" s="32" t="n"/>
      <c r="C828" s="2" t="n"/>
      <c r="D828" s="2" t="n"/>
      <c r="E828" s="2" t="n"/>
      <c r="F828" s="4" t="n"/>
      <c r="G828" s="33" t="n"/>
      <c r="H828" s="33" t="n"/>
      <c r="I828" s="6" t="n"/>
      <c r="J828" s="6" t="n"/>
      <c r="K828" s="2" t="n"/>
      <c r="L828" s="2" t="n"/>
      <c r="M828" s="7">
        <f>IF(A828="","",IFERROR(VLOOKUP(L828,'Listas'!$A$2:$B$4,2,FALSE),0))</f>
        <v/>
      </c>
      <c r="N828" s="7">
        <f>IF(A828="","",IF(K828="Concluída",1,0))</f>
        <v/>
      </c>
      <c r="O828" s="8">
        <f>IF(A828="","",IF(K828="Pendente","Pendente",IF(AND(K828="Concluída",H828&gt;G828),"Sim","Não")))</f>
        <v/>
      </c>
      <c r="P828" s="4" t="n"/>
    </row>
    <row r="829">
      <c r="A829" s="2" t="n"/>
      <c r="B829" s="32" t="n"/>
      <c r="C829" s="2" t="n"/>
      <c r="D829" s="2" t="n"/>
      <c r="E829" s="2" t="n"/>
      <c r="F829" s="4" t="n"/>
      <c r="G829" s="33" t="n"/>
      <c r="H829" s="33" t="n"/>
      <c r="I829" s="6" t="n"/>
      <c r="J829" s="6" t="n"/>
      <c r="K829" s="2" t="n"/>
      <c r="L829" s="2" t="n"/>
      <c r="M829" s="9">
        <f>IF(A829="","",IFERROR(VLOOKUP(L829,'Listas'!$A$2:$B$4,2,FALSE),0))</f>
        <v/>
      </c>
      <c r="N829" s="9">
        <f>IF(A829="","",IF(K829="Concluída",1,0))</f>
        <v/>
      </c>
      <c r="O829" s="10">
        <f>IF(A829="","",IF(K829="Pendente","Pendente",IF(AND(K829="Concluída",H829&gt;G829),"Sim","Não")))</f>
        <v/>
      </c>
      <c r="P829" s="4" t="n"/>
    </row>
    <row r="830">
      <c r="A830" s="2" t="n"/>
      <c r="B830" s="32" t="n"/>
      <c r="C830" s="2" t="n"/>
      <c r="D830" s="2" t="n"/>
      <c r="E830" s="2" t="n"/>
      <c r="F830" s="4" t="n"/>
      <c r="G830" s="33" t="n"/>
      <c r="H830" s="33" t="n"/>
      <c r="I830" s="6" t="n"/>
      <c r="J830" s="6" t="n"/>
      <c r="K830" s="2" t="n"/>
      <c r="L830" s="2" t="n"/>
      <c r="M830" s="7">
        <f>IF(A830="","",IFERROR(VLOOKUP(L830,'Listas'!$A$2:$B$4,2,FALSE),0))</f>
        <v/>
      </c>
      <c r="N830" s="7">
        <f>IF(A830="","",IF(K830="Concluída",1,0))</f>
        <v/>
      </c>
      <c r="O830" s="8">
        <f>IF(A830="","",IF(K830="Pendente","Pendente",IF(AND(K830="Concluída",H830&gt;G830),"Sim","Não")))</f>
        <v/>
      </c>
      <c r="P830" s="4" t="n"/>
    </row>
    <row r="831">
      <c r="A831" s="2" t="n"/>
      <c r="B831" s="32" t="n"/>
      <c r="C831" s="2" t="n"/>
      <c r="D831" s="2" t="n"/>
      <c r="E831" s="2" t="n"/>
      <c r="F831" s="4" t="n"/>
      <c r="G831" s="33" t="n"/>
      <c r="H831" s="33" t="n"/>
      <c r="I831" s="6" t="n"/>
      <c r="J831" s="6" t="n"/>
      <c r="K831" s="2" t="n"/>
      <c r="L831" s="2" t="n"/>
      <c r="M831" s="9">
        <f>IF(A831="","",IFERROR(VLOOKUP(L831,'Listas'!$A$2:$B$4,2,FALSE),0))</f>
        <v/>
      </c>
      <c r="N831" s="9">
        <f>IF(A831="","",IF(K831="Concluída",1,0))</f>
        <v/>
      </c>
      <c r="O831" s="10">
        <f>IF(A831="","",IF(K831="Pendente","Pendente",IF(AND(K831="Concluída",H831&gt;G831),"Sim","Não")))</f>
        <v/>
      </c>
      <c r="P831" s="4" t="n"/>
    </row>
    <row r="832">
      <c r="A832" s="2" t="n"/>
      <c r="B832" s="32" t="n"/>
      <c r="C832" s="2" t="n"/>
      <c r="D832" s="2" t="n"/>
      <c r="E832" s="2" t="n"/>
      <c r="F832" s="4" t="n"/>
      <c r="G832" s="33" t="n"/>
      <c r="H832" s="33" t="n"/>
      <c r="I832" s="6" t="n"/>
      <c r="J832" s="6" t="n"/>
      <c r="K832" s="2" t="n"/>
      <c r="L832" s="2" t="n"/>
      <c r="M832" s="7">
        <f>IF(A832="","",IFERROR(VLOOKUP(L832,'Listas'!$A$2:$B$4,2,FALSE),0))</f>
        <v/>
      </c>
      <c r="N832" s="7">
        <f>IF(A832="","",IF(K832="Concluída",1,0))</f>
        <v/>
      </c>
      <c r="O832" s="8">
        <f>IF(A832="","",IF(K832="Pendente","Pendente",IF(AND(K832="Concluída",H832&gt;G832),"Sim","Não")))</f>
        <v/>
      </c>
      <c r="P832" s="4" t="n"/>
    </row>
    <row r="833">
      <c r="A833" s="2" t="n"/>
      <c r="B833" s="32" t="n"/>
      <c r="C833" s="2" t="n"/>
      <c r="D833" s="2" t="n"/>
      <c r="E833" s="2" t="n"/>
      <c r="F833" s="4" t="n"/>
      <c r="G833" s="33" t="n"/>
      <c r="H833" s="33" t="n"/>
      <c r="I833" s="6" t="n"/>
      <c r="J833" s="6" t="n"/>
      <c r="K833" s="2" t="n"/>
      <c r="L833" s="2" t="n"/>
      <c r="M833" s="9">
        <f>IF(A833="","",IFERROR(VLOOKUP(L833,'Listas'!$A$2:$B$4,2,FALSE),0))</f>
        <v/>
      </c>
      <c r="N833" s="9">
        <f>IF(A833="","",IF(K833="Concluída",1,0))</f>
        <v/>
      </c>
      <c r="O833" s="10">
        <f>IF(A833="","",IF(K833="Pendente","Pendente",IF(AND(K833="Concluída",H833&gt;G833),"Sim","Não")))</f>
        <v/>
      </c>
      <c r="P833" s="4" t="n"/>
    </row>
    <row r="834">
      <c r="A834" s="2" t="n"/>
      <c r="B834" s="32" t="n"/>
      <c r="C834" s="2" t="n"/>
      <c r="D834" s="2" t="n"/>
      <c r="E834" s="2" t="n"/>
      <c r="F834" s="4" t="n"/>
      <c r="G834" s="33" t="n"/>
      <c r="H834" s="33" t="n"/>
      <c r="I834" s="6" t="n"/>
      <c r="J834" s="6" t="n"/>
      <c r="K834" s="2" t="n"/>
      <c r="L834" s="2" t="n"/>
      <c r="M834" s="7">
        <f>IF(A834="","",IFERROR(VLOOKUP(L834,'Listas'!$A$2:$B$4,2,FALSE),0))</f>
        <v/>
      </c>
      <c r="N834" s="7">
        <f>IF(A834="","",IF(K834="Concluída",1,0))</f>
        <v/>
      </c>
      <c r="O834" s="8">
        <f>IF(A834="","",IF(K834="Pendente","Pendente",IF(AND(K834="Concluída",H834&gt;G834),"Sim","Não")))</f>
        <v/>
      </c>
      <c r="P834" s="4" t="n"/>
    </row>
    <row r="835">
      <c r="A835" s="2" t="n"/>
      <c r="B835" s="32" t="n"/>
      <c r="C835" s="2" t="n"/>
      <c r="D835" s="2" t="n"/>
      <c r="E835" s="2" t="n"/>
      <c r="F835" s="4" t="n"/>
      <c r="G835" s="33" t="n"/>
      <c r="H835" s="33" t="n"/>
      <c r="I835" s="6" t="n"/>
      <c r="J835" s="6" t="n"/>
      <c r="K835" s="2" t="n"/>
      <c r="L835" s="2" t="n"/>
      <c r="M835" s="9">
        <f>IF(A835="","",IFERROR(VLOOKUP(L835,'Listas'!$A$2:$B$4,2,FALSE),0))</f>
        <v/>
      </c>
      <c r="N835" s="9">
        <f>IF(A835="","",IF(K835="Concluída",1,0))</f>
        <v/>
      </c>
      <c r="O835" s="10">
        <f>IF(A835="","",IF(K835="Pendente","Pendente",IF(AND(K835="Concluída",H835&gt;G835),"Sim","Não")))</f>
        <v/>
      </c>
      <c r="P835" s="4" t="n"/>
    </row>
    <row r="836">
      <c r="A836" s="2" t="n"/>
      <c r="B836" s="32" t="n"/>
      <c r="C836" s="2" t="n"/>
      <c r="D836" s="2" t="n"/>
      <c r="E836" s="2" t="n"/>
      <c r="F836" s="4" t="n"/>
      <c r="G836" s="33" t="n"/>
      <c r="H836" s="33" t="n"/>
      <c r="I836" s="6" t="n"/>
      <c r="J836" s="6" t="n"/>
      <c r="K836" s="2" t="n"/>
      <c r="L836" s="2" t="n"/>
      <c r="M836" s="7">
        <f>IF(A836="","",IFERROR(VLOOKUP(L836,'Listas'!$A$2:$B$4,2,FALSE),0))</f>
        <v/>
      </c>
      <c r="N836" s="7">
        <f>IF(A836="","",IF(K836="Concluída",1,0))</f>
        <v/>
      </c>
      <c r="O836" s="8">
        <f>IF(A836="","",IF(K836="Pendente","Pendente",IF(AND(K836="Concluída",H836&gt;G836),"Sim","Não")))</f>
        <v/>
      </c>
      <c r="P836" s="4" t="n"/>
    </row>
    <row r="837">
      <c r="A837" s="2" t="n"/>
      <c r="B837" s="32" t="n"/>
      <c r="C837" s="2" t="n"/>
      <c r="D837" s="2" t="n"/>
      <c r="E837" s="2" t="n"/>
      <c r="F837" s="4" t="n"/>
      <c r="G837" s="33" t="n"/>
      <c r="H837" s="33" t="n"/>
      <c r="I837" s="6" t="n"/>
      <c r="J837" s="6" t="n"/>
      <c r="K837" s="2" t="n"/>
      <c r="L837" s="2" t="n"/>
      <c r="M837" s="9">
        <f>IF(A837="","",IFERROR(VLOOKUP(L837,'Listas'!$A$2:$B$4,2,FALSE),0))</f>
        <v/>
      </c>
      <c r="N837" s="9">
        <f>IF(A837="","",IF(K837="Concluída",1,0))</f>
        <v/>
      </c>
      <c r="O837" s="10">
        <f>IF(A837="","",IF(K837="Pendente","Pendente",IF(AND(K837="Concluída",H837&gt;G837),"Sim","Não")))</f>
        <v/>
      </c>
      <c r="P837" s="4" t="n"/>
    </row>
    <row r="838">
      <c r="A838" s="2" t="n"/>
      <c r="B838" s="32" t="n"/>
      <c r="C838" s="2" t="n"/>
      <c r="D838" s="2" t="n"/>
      <c r="E838" s="2" t="n"/>
      <c r="F838" s="4" t="n"/>
      <c r="G838" s="33" t="n"/>
      <c r="H838" s="33" t="n"/>
      <c r="I838" s="6" t="n"/>
      <c r="J838" s="6" t="n"/>
      <c r="K838" s="2" t="n"/>
      <c r="L838" s="2" t="n"/>
      <c r="M838" s="7">
        <f>IF(A838="","",IFERROR(VLOOKUP(L838,'Listas'!$A$2:$B$4,2,FALSE),0))</f>
        <v/>
      </c>
      <c r="N838" s="7">
        <f>IF(A838="","",IF(K838="Concluída",1,0))</f>
        <v/>
      </c>
      <c r="O838" s="8">
        <f>IF(A838="","",IF(K838="Pendente","Pendente",IF(AND(K838="Concluída",H838&gt;G838),"Sim","Não")))</f>
        <v/>
      </c>
      <c r="P838" s="4" t="n"/>
    </row>
    <row r="839">
      <c r="A839" s="2" t="n"/>
      <c r="B839" s="32" t="n"/>
      <c r="C839" s="2" t="n"/>
      <c r="D839" s="2" t="n"/>
      <c r="E839" s="2" t="n"/>
      <c r="F839" s="4" t="n"/>
      <c r="G839" s="33" t="n"/>
      <c r="H839" s="33" t="n"/>
      <c r="I839" s="6" t="n"/>
      <c r="J839" s="6" t="n"/>
      <c r="K839" s="2" t="n"/>
      <c r="L839" s="2" t="n"/>
      <c r="M839" s="9">
        <f>IF(A839="","",IFERROR(VLOOKUP(L839,'Listas'!$A$2:$B$4,2,FALSE),0))</f>
        <v/>
      </c>
      <c r="N839" s="9">
        <f>IF(A839="","",IF(K839="Concluída",1,0))</f>
        <v/>
      </c>
      <c r="O839" s="10">
        <f>IF(A839="","",IF(K839="Pendente","Pendente",IF(AND(K839="Concluída",H839&gt;G839),"Sim","Não")))</f>
        <v/>
      </c>
      <c r="P839" s="4" t="n"/>
    </row>
    <row r="840">
      <c r="A840" s="2" t="n"/>
      <c r="B840" s="32" t="n"/>
      <c r="C840" s="2" t="n"/>
      <c r="D840" s="2" t="n"/>
      <c r="E840" s="2" t="n"/>
      <c r="F840" s="4" t="n"/>
      <c r="G840" s="33" t="n"/>
      <c r="H840" s="33" t="n"/>
      <c r="I840" s="6" t="n"/>
      <c r="J840" s="6" t="n"/>
      <c r="K840" s="2" t="n"/>
      <c r="L840" s="2" t="n"/>
      <c r="M840" s="7">
        <f>IF(A840="","",IFERROR(VLOOKUP(L840,'Listas'!$A$2:$B$4,2,FALSE),0))</f>
        <v/>
      </c>
      <c r="N840" s="7">
        <f>IF(A840="","",IF(K840="Concluída",1,0))</f>
        <v/>
      </c>
      <c r="O840" s="8">
        <f>IF(A840="","",IF(K840="Pendente","Pendente",IF(AND(K840="Concluída",H840&gt;G840),"Sim","Não")))</f>
        <v/>
      </c>
      <c r="P840" s="4" t="n"/>
    </row>
    <row r="841">
      <c r="A841" s="2" t="n"/>
      <c r="B841" s="32" t="n"/>
      <c r="C841" s="2" t="n"/>
      <c r="D841" s="2" t="n"/>
      <c r="E841" s="2" t="n"/>
      <c r="F841" s="4" t="n"/>
      <c r="G841" s="33" t="n"/>
      <c r="H841" s="33" t="n"/>
      <c r="I841" s="6" t="n"/>
      <c r="J841" s="6" t="n"/>
      <c r="K841" s="2" t="n"/>
      <c r="L841" s="2" t="n"/>
      <c r="M841" s="9">
        <f>IF(A841="","",IFERROR(VLOOKUP(L841,'Listas'!$A$2:$B$4,2,FALSE),0))</f>
        <v/>
      </c>
      <c r="N841" s="9">
        <f>IF(A841="","",IF(K841="Concluída",1,0))</f>
        <v/>
      </c>
      <c r="O841" s="10">
        <f>IF(A841="","",IF(K841="Pendente","Pendente",IF(AND(K841="Concluída",H841&gt;G841),"Sim","Não")))</f>
        <v/>
      </c>
      <c r="P841" s="4" t="n"/>
    </row>
    <row r="842">
      <c r="A842" s="2" t="n"/>
      <c r="B842" s="32" t="n"/>
      <c r="C842" s="2" t="n"/>
      <c r="D842" s="2" t="n"/>
      <c r="E842" s="2" t="n"/>
      <c r="F842" s="4" t="n"/>
      <c r="G842" s="33" t="n"/>
      <c r="H842" s="33" t="n"/>
      <c r="I842" s="6" t="n"/>
      <c r="J842" s="6" t="n"/>
      <c r="K842" s="2" t="n"/>
      <c r="L842" s="2" t="n"/>
      <c r="M842" s="7">
        <f>IF(A842="","",IFERROR(VLOOKUP(L842,'Listas'!$A$2:$B$4,2,FALSE),0))</f>
        <v/>
      </c>
      <c r="N842" s="7">
        <f>IF(A842="","",IF(K842="Concluída",1,0))</f>
        <v/>
      </c>
      <c r="O842" s="8">
        <f>IF(A842="","",IF(K842="Pendente","Pendente",IF(AND(K842="Concluída",H842&gt;G842),"Sim","Não")))</f>
        <v/>
      </c>
      <c r="P842" s="4" t="n"/>
    </row>
    <row r="843">
      <c r="A843" s="2" t="n"/>
      <c r="B843" s="32" t="n"/>
      <c r="C843" s="2" t="n"/>
      <c r="D843" s="2" t="n"/>
      <c r="E843" s="2" t="n"/>
      <c r="F843" s="4" t="n"/>
      <c r="G843" s="33" t="n"/>
      <c r="H843" s="33" t="n"/>
      <c r="I843" s="6" t="n"/>
      <c r="J843" s="6" t="n"/>
      <c r="K843" s="2" t="n"/>
      <c r="L843" s="2" t="n"/>
      <c r="M843" s="9">
        <f>IF(A843="","",IFERROR(VLOOKUP(L843,'Listas'!$A$2:$B$4,2,FALSE),0))</f>
        <v/>
      </c>
      <c r="N843" s="9">
        <f>IF(A843="","",IF(K843="Concluída",1,0))</f>
        <v/>
      </c>
      <c r="O843" s="10">
        <f>IF(A843="","",IF(K843="Pendente","Pendente",IF(AND(K843="Concluída",H843&gt;G843),"Sim","Não")))</f>
        <v/>
      </c>
      <c r="P843" s="4" t="n"/>
    </row>
    <row r="844">
      <c r="A844" s="2" t="n"/>
      <c r="B844" s="32" t="n"/>
      <c r="C844" s="2" t="n"/>
      <c r="D844" s="2" t="n"/>
      <c r="E844" s="2" t="n"/>
      <c r="F844" s="4" t="n"/>
      <c r="G844" s="33" t="n"/>
      <c r="H844" s="33" t="n"/>
      <c r="I844" s="6" t="n"/>
      <c r="J844" s="6" t="n"/>
      <c r="K844" s="2" t="n"/>
      <c r="L844" s="2" t="n"/>
      <c r="M844" s="7">
        <f>IF(A844="","",IFERROR(VLOOKUP(L844,'Listas'!$A$2:$B$4,2,FALSE),0))</f>
        <v/>
      </c>
      <c r="N844" s="7">
        <f>IF(A844="","",IF(K844="Concluída",1,0))</f>
        <v/>
      </c>
      <c r="O844" s="8">
        <f>IF(A844="","",IF(K844="Pendente","Pendente",IF(AND(K844="Concluída",H844&gt;G844),"Sim","Não")))</f>
        <v/>
      </c>
      <c r="P844" s="4" t="n"/>
    </row>
    <row r="845">
      <c r="A845" s="2" t="n"/>
      <c r="B845" s="32" t="n"/>
      <c r="C845" s="2" t="n"/>
      <c r="D845" s="2" t="n"/>
      <c r="E845" s="2" t="n"/>
      <c r="F845" s="4" t="n"/>
      <c r="G845" s="33" t="n"/>
      <c r="H845" s="33" t="n"/>
      <c r="I845" s="6" t="n"/>
      <c r="J845" s="6" t="n"/>
      <c r="K845" s="2" t="n"/>
      <c r="L845" s="2" t="n"/>
      <c r="M845" s="9">
        <f>IF(A845="","",IFERROR(VLOOKUP(L845,'Listas'!$A$2:$B$4,2,FALSE),0))</f>
        <v/>
      </c>
      <c r="N845" s="9">
        <f>IF(A845="","",IF(K845="Concluída",1,0))</f>
        <v/>
      </c>
      <c r="O845" s="10">
        <f>IF(A845="","",IF(K845="Pendente","Pendente",IF(AND(K845="Concluída",H845&gt;G845),"Sim","Não")))</f>
        <v/>
      </c>
      <c r="P845" s="4" t="n"/>
    </row>
    <row r="846">
      <c r="A846" s="2" t="n"/>
      <c r="B846" s="32" t="n"/>
      <c r="C846" s="2" t="n"/>
      <c r="D846" s="2" t="n"/>
      <c r="E846" s="2" t="n"/>
      <c r="F846" s="4" t="n"/>
      <c r="G846" s="33" t="n"/>
      <c r="H846" s="33" t="n"/>
      <c r="I846" s="6" t="n"/>
      <c r="J846" s="6" t="n"/>
      <c r="K846" s="2" t="n"/>
      <c r="L846" s="2" t="n"/>
      <c r="M846" s="7">
        <f>IF(A846="","",IFERROR(VLOOKUP(L846,'Listas'!$A$2:$B$4,2,FALSE),0))</f>
        <v/>
      </c>
      <c r="N846" s="7">
        <f>IF(A846="","",IF(K846="Concluída",1,0))</f>
        <v/>
      </c>
      <c r="O846" s="8">
        <f>IF(A846="","",IF(K846="Pendente","Pendente",IF(AND(K846="Concluída",H846&gt;G846),"Sim","Não")))</f>
        <v/>
      </c>
      <c r="P846" s="4" t="n"/>
    </row>
    <row r="847">
      <c r="A847" s="2" t="n"/>
      <c r="B847" s="32" t="n"/>
      <c r="C847" s="2" t="n"/>
      <c r="D847" s="2" t="n"/>
      <c r="E847" s="2" t="n"/>
      <c r="F847" s="4" t="n"/>
      <c r="G847" s="33" t="n"/>
      <c r="H847" s="33" t="n"/>
      <c r="I847" s="6" t="n"/>
      <c r="J847" s="6" t="n"/>
      <c r="K847" s="2" t="n"/>
      <c r="L847" s="2" t="n"/>
      <c r="M847" s="9">
        <f>IF(A847="","",IFERROR(VLOOKUP(L847,'Listas'!$A$2:$B$4,2,FALSE),0))</f>
        <v/>
      </c>
      <c r="N847" s="9">
        <f>IF(A847="","",IF(K847="Concluída",1,0))</f>
        <v/>
      </c>
      <c r="O847" s="10">
        <f>IF(A847="","",IF(K847="Pendente","Pendente",IF(AND(K847="Concluída",H847&gt;G847),"Sim","Não")))</f>
        <v/>
      </c>
      <c r="P847" s="4" t="n"/>
    </row>
    <row r="848">
      <c r="A848" s="2" t="n"/>
      <c r="B848" s="32" t="n"/>
      <c r="C848" s="2" t="n"/>
      <c r="D848" s="2" t="n"/>
      <c r="E848" s="2" t="n"/>
      <c r="F848" s="4" t="n"/>
      <c r="G848" s="33" t="n"/>
      <c r="H848" s="33" t="n"/>
      <c r="I848" s="6" t="n"/>
      <c r="J848" s="6" t="n"/>
      <c r="K848" s="2" t="n"/>
      <c r="L848" s="2" t="n"/>
      <c r="M848" s="7">
        <f>IF(A848="","",IFERROR(VLOOKUP(L848,'Listas'!$A$2:$B$4,2,FALSE),0))</f>
        <v/>
      </c>
      <c r="N848" s="7">
        <f>IF(A848="","",IF(K848="Concluída",1,0))</f>
        <v/>
      </c>
      <c r="O848" s="8">
        <f>IF(A848="","",IF(K848="Pendente","Pendente",IF(AND(K848="Concluída",H848&gt;G848),"Sim","Não")))</f>
        <v/>
      </c>
      <c r="P848" s="4" t="n"/>
    </row>
    <row r="849">
      <c r="A849" s="2" t="n"/>
      <c r="B849" s="32" t="n"/>
      <c r="C849" s="2" t="n"/>
      <c r="D849" s="2" t="n"/>
      <c r="E849" s="2" t="n"/>
      <c r="F849" s="4" t="n"/>
      <c r="G849" s="33" t="n"/>
      <c r="H849" s="33" t="n"/>
      <c r="I849" s="6" t="n"/>
      <c r="J849" s="6" t="n"/>
      <c r="K849" s="2" t="n"/>
      <c r="L849" s="2" t="n"/>
      <c r="M849" s="9">
        <f>IF(A849="","",IFERROR(VLOOKUP(L849,'Listas'!$A$2:$B$4,2,FALSE),0))</f>
        <v/>
      </c>
      <c r="N849" s="9">
        <f>IF(A849="","",IF(K849="Concluída",1,0))</f>
        <v/>
      </c>
      <c r="O849" s="10">
        <f>IF(A849="","",IF(K849="Pendente","Pendente",IF(AND(K849="Concluída",H849&gt;G849),"Sim","Não")))</f>
        <v/>
      </c>
      <c r="P849" s="4" t="n"/>
    </row>
    <row r="850">
      <c r="A850" s="2" t="n"/>
      <c r="B850" s="32" t="n"/>
      <c r="C850" s="2" t="n"/>
      <c r="D850" s="2" t="n"/>
      <c r="E850" s="2" t="n"/>
      <c r="F850" s="4" t="n"/>
      <c r="G850" s="33" t="n"/>
      <c r="H850" s="33" t="n"/>
      <c r="I850" s="6" t="n"/>
      <c r="J850" s="6" t="n"/>
      <c r="K850" s="2" t="n"/>
      <c r="L850" s="2" t="n"/>
      <c r="M850" s="7">
        <f>IF(A850="","",IFERROR(VLOOKUP(L850,'Listas'!$A$2:$B$4,2,FALSE),0))</f>
        <v/>
      </c>
      <c r="N850" s="7">
        <f>IF(A850="","",IF(K850="Concluída",1,0))</f>
        <v/>
      </c>
      <c r="O850" s="8">
        <f>IF(A850="","",IF(K850="Pendente","Pendente",IF(AND(K850="Concluída",H850&gt;G850),"Sim","Não")))</f>
        <v/>
      </c>
      <c r="P850" s="4" t="n"/>
    </row>
    <row r="851">
      <c r="A851" s="2" t="n"/>
      <c r="B851" s="32" t="n"/>
      <c r="C851" s="2" t="n"/>
      <c r="D851" s="2" t="n"/>
      <c r="E851" s="2" t="n"/>
      <c r="F851" s="4" t="n"/>
      <c r="G851" s="33" t="n"/>
      <c r="H851" s="33" t="n"/>
      <c r="I851" s="6" t="n"/>
      <c r="J851" s="6" t="n"/>
      <c r="K851" s="2" t="n"/>
      <c r="L851" s="2" t="n"/>
      <c r="M851" s="9">
        <f>IF(A851="","",IFERROR(VLOOKUP(L851,'Listas'!$A$2:$B$4,2,FALSE),0))</f>
        <v/>
      </c>
      <c r="N851" s="9">
        <f>IF(A851="","",IF(K851="Concluída",1,0))</f>
        <v/>
      </c>
      <c r="O851" s="10">
        <f>IF(A851="","",IF(K851="Pendente","Pendente",IF(AND(K851="Concluída",H851&gt;G851),"Sim","Não")))</f>
        <v/>
      </c>
      <c r="P851" s="4" t="n"/>
    </row>
    <row r="852">
      <c r="A852" s="2" t="n"/>
      <c r="B852" s="32" t="n"/>
      <c r="C852" s="2" t="n"/>
      <c r="D852" s="2" t="n"/>
      <c r="E852" s="2" t="n"/>
      <c r="F852" s="4" t="n"/>
      <c r="G852" s="33" t="n"/>
      <c r="H852" s="33" t="n"/>
      <c r="I852" s="6" t="n"/>
      <c r="J852" s="6" t="n"/>
      <c r="K852" s="2" t="n"/>
      <c r="L852" s="2" t="n"/>
      <c r="M852" s="7">
        <f>IF(A852="","",IFERROR(VLOOKUP(L852,'Listas'!$A$2:$B$4,2,FALSE),0))</f>
        <v/>
      </c>
      <c r="N852" s="7">
        <f>IF(A852="","",IF(K852="Concluída",1,0))</f>
        <v/>
      </c>
      <c r="O852" s="8">
        <f>IF(A852="","",IF(K852="Pendente","Pendente",IF(AND(K852="Concluída",H852&gt;G852),"Sim","Não")))</f>
        <v/>
      </c>
      <c r="P852" s="4" t="n"/>
    </row>
    <row r="853">
      <c r="A853" s="2" t="n"/>
      <c r="B853" s="32" t="n"/>
      <c r="C853" s="2" t="n"/>
      <c r="D853" s="2" t="n"/>
      <c r="E853" s="2" t="n"/>
      <c r="F853" s="4" t="n"/>
      <c r="G853" s="33" t="n"/>
      <c r="H853" s="33" t="n"/>
      <c r="I853" s="6" t="n"/>
      <c r="J853" s="6" t="n"/>
      <c r="K853" s="2" t="n"/>
      <c r="L853" s="2" t="n"/>
      <c r="M853" s="9">
        <f>IF(A853="","",IFERROR(VLOOKUP(L853,'Listas'!$A$2:$B$4,2,FALSE),0))</f>
        <v/>
      </c>
      <c r="N853" s="9">
        <f>IF(A853="","",IF(K853="Concluída",1,0))</f>
        <v/>
      </c>
      <c r="O853" s="10">
        <f>IF(A853="","",IF(K853="Pendente","Pendente",IF(AND(K853="Concluída",H853&gt;G853),"Sim","Não")))</f>
        <v/>
      </c>
      <c r="P853" s="4" t="n"/>
    </row>
    <row r="854">
      <c r="A854" s="2" t="n"/>
      <c r="B854" s="32" t="n"/>
      <c r="C854" s="2" t="n"/>
      <c r="D854" s="2" t="n"/>
      <c r="E854" s="2" t="n"/>
      <c r="F854" s="4" t="n"/>
      <c r="G854" s="33" t="n"/>
      <c r="H854" s="33" t="n"/>
      <c r="I854" s="6" t="n"/>
      <c r="J854" s="6" t="n"/>
      <c r="K854" s="2" t="n"/>
      <c r="L854" s="2" t="n"/>
      <c r="M854" s="7">
        <f>IF(A854="","",IFERROR(VLOOKUP(L854,'Listas'!$A$2:$B$4,2,FALSE),0))</f>
        <v/>
      </c>
      <c r="N854" s="7">
        <f>IF(A854="","",IF(K854="Concluída",1,0))</f>
        <v/>
      </c>
      <c r="O854" s="8">
        <f>IF(A854="","",IF(K854="Pendente","Pendente",IF(AND(K854="Concluída",H854&gt;G854),"Sim","Não")))</f>
        <v/>
      </c>
      <c r="P854" s="4" t="n"/>
    </row>
    <row r="855">
      <c r="A855" s="2" t="n"/>
      <c r="B855" s="32" t="n"/>
      <c r="C855" s="2" t="n"/>
      <c r="D855" s="2" t="n"/>
      <c r="E855" s="2" t="n"/>
      <c r="F855" s="4" t="n"/>
      <c r="G855" s="33" t="n"/>
      <c r="H855" s="33" t="n"/>
      <c r="I855" s="6" t="n"/>
      <c r="J855" s="6" t="n"/>
      <c r="K855" s="2" t="n"/>
      <c r="L855" s="2" t="n"/>
      <c r="M855" s="9">
        <f>IF(A855="","",IFERROR(VLOOKUP(L855,'Listas'!$A$2:$B$4,2,FALSE),0))</f>
        <v/>
      </c>
      <c r="N855" s="9">
        <f>IF(A855="","",IF(K855="Concluída",1,0))</f>
        <v/>
      </c>
      <c r="O855" s="10">
        <f>IF(A855="","",IF(K855="Pendente","Pendente",IF(AND(K855="Concluída",H855&gt;G855),"Sim","Não")))</f>
        <v/>
      </c>
      <c r="P855" s="4" t="n"/>
    </row>
    <row r="856">
      <c r="A856" s="2" t="n"/>
      <c r="B856" s="32" t="n"/>
      <c r="C856" s="2" t="n"/>
      <c r="D856" s="2" t="n"/>
      <c r="E856" s="2" t="n"/>
      <c r="F856" s="4" t="n"/>
      <c r="G856" s="33" t="n"/>
      <c r="H856" s="33" t="n"/>
      <c r="I856" s="6" t="n"/>
      <c r="J856" s="6" t="n"/>
      <c r="K856" s="2" t="n"/>
      <c r="L856" s="2" t="n"/>
      <c r="M856" s="7">
        <f>IF(A856="","",IFERROR(VLOOKUP(L856,'Listas'!$A$2:$B$4,2,FALSE),0))</f>
        <v/>
      </c>
      <c r="N856" s="7">
        <f>IF(A856="","",IF(K856="Concluída",1,0))</f>
        <v/>
      </c>
      <c r="O856" s="8">
        <f>IF(A856="","",IF(K856="Pendente","Pendente",IF(AND(K856="Concluída",H856&gt;G856),"Sim","Não")))</f>
        <v/>
      </c>
      <c r="P856" s="4" t="n"/>
    </row>
    <row r="857">
      <c r="A857" s="2" t="n"/>
      <c r="B857" s="32" t="n"/>
      <c r="C857" s="2" t="n"/>
      <c r="D857" s="2" t="n"/>
      <c r="E857" s="2" t="n"/>
      <c r="F857" s="4" t="n"/>
      <c r="G857" s="33" t="n"/>
      <c r="H857" s="33" t="n"/>
      <c r="I857" s="6" t="n"/>
      <c r="J857" s="6" t="n"/>
      <c r="K857" s="2" t="n"/>
      <c r="L857" s="2" t="n"/>
      <c r="M857" s="9">
        <f>IF(A857="","",IFERROR(VLOOKUP(L857,'Listas'!$A$2:$B$4,2,FALSE),0))</f>
        <v/>
      </c>
      <c r="N857" s="9">
        <f>IF(A857="","",IF(K857="Concluída",1,0))</f>
        <v/>
      </c>
      <c r="O857" s="10">
        <f>IF(A857="","",IF(K857="Pendente","Pendente",IF(AND(K857="Concluída",H857&gt;G857),"Sim","Não")))</f>
        <v/>
      </c>
      <c r="P857" s="4" t="n"/>
    </row>
    <row r="858">
      <c r="A858" s="2" t="n"/>
      <c r="B858" s="32" t="n"/>
      <c r="C858" s="2" t="n"/>
      <c r="D858" s="2" t="n"/>
      <c r="E858" s="2" t="n"/>
      <c r="F858" s="4" t="n"/>
      <c r="G858" s="33" t="n"/>
      <c r="H858" s="33" t="n"/>
      <c r="I858" s="6" t="n"/>
      <c r="J858" s="6" t="n"/>
      <c r="K858" s="2" t="n"/>
      <c r="L858" s="2" t="n"/>
      <c r="M858" s="7">
        <f>IF(A858="","",IFERROR(VLOOKUP(L858,'Listas'!$A$2:$B$4,2,FALSE),0))</f>
        <v/>
      </c>
      <c r="N858" s="7">
        <f>IF(A858="","",IF(K858="Concluída",1,0))</f>
        <v/>
      </c>
      <c r="O858" s="8">
        <f>IF(A858="","",IF(K858="Pendente","Pendente",IF(AND(K858="Concluída",H858&gt;G858),"Sim","Não")))</f>
        <v/>
      </c>
      <c r="P858" s="4" t="n"/>
    </row>
    <row r="859">
      <c r="A859" s="2" t="n"/>
      <c r="B859" s="32" t="n"/>
      <c r="C859" s="2" t="n"/>
      <c r="D859" s="2" t="n"/>
      <c r="E859" s="2" t="n"/>
      <c r="F859" s="4" t="n"/>
      <c r="G859" s="33" t="n"/>
      <c r="H859" s="33" t="n"/>
      <c r="I859" s="6" t="n"/>
      <c r="J859" s="6" t="n"/>
      <c r="K859" s="2" t="n"/>
      <c r="L859" s="2" t="n"/>
      <c r="M859" s="9">
        <f>IF(A859="","",IFERROR(VLOOKUP(L859,'Listas'!$A$2:$B$4,2,FALSE),0))</f>
        <v/>
      </c>
      <c r="N859" s="9">
        <f>IF(A859="","",IF(K859="Concluída",1,0))</f>
        <v/>
      </c>
      <c r="O859" s="10">
        <f>IF(A859="","",IF(K859="Pendente","Pendente",IF(AND(K859="Concluída",H859&gt;G859),"Sim","Não")))</f>
        <v/>
      </c>
      <c r="P859" s="4" t="n"/>
    </row>
    <row r="860">
      <c r="A860" s="2" t="n"/>
      <c r="B860" s="32" t="n"/>
      <c r="C860" s="2" t="n"/>
      <c r="D860" s="2" t="n"/>
      <c r="E860" s="2" t="n"/>
      <c r="F860" s="4" t="n"/>
      <c r="G860" s="33" t="n"/>
      <c r="H860" s="33" t="n"/>
      <c r="I860" s="6" t="n"/>
      <c r="J860" s="6" t="n"/>
      <c r="K860" s="2" t="n"/>
      <c r="L860" s="2" t="n"/>
      <c r="M860" s="7">
        <f>IF(A860="","",IFERROR(VLOOKUP(L860,'Listas'!$A$2:$B$4,2,FALSE),0))</f>
        <v/>
      </c>
      <c r="N860" s="7">
        <f>IF(A860="","",IF(K860="Concluída",1,0))</f>
        <v/>
      </c>
      <c r="O860" s="8">
        <f>IF(A860="","",IF(K860="Pendente","Pendente",IF(AND(K860="Concluída",H860&gt;G860),"Sim","Não")))</f>
        <v/>
      </c>
      <c r="P860" s="4" t="n"/>
    </row>
    <row r="861">
      <c r="A861" s="2" t="n"/>
      <c r="B861" s="32" t="n"/>
      <c r="C861" s="2" t="n"/>
      <c r="D861" s="2" t="n"/>
      <c r="E861" s="2" t="n"/>
      <c r="F861" s="4" t="n"/>
      <c r="G861" s="33" t="n"/>
      <c r="H861" s="33" t="n"/>
      <c r="I861" s="6" t="n"/>
      <c r="J861" s="6" t="n"/>
      <c r="K861" s="2" t="n"/>
      <c r="L861" s="2" t="n"/>
      <c r="M861" s="9">
        <f>IF(A861="","",IFERROR(VLOOKUP(L861,'Listas'!$A$2:$B$4,2,FALSE),0))</f>
        <v/>
      </c>
      <c r="N861" s="9">
        <f>IF(A861="","",IF(K861="Concluída",1,0))</f>
        <v/>
      </c>
      <c r="O861" s="10">
        <f>IF(A861="","",IF(K861="Pendente","Pendente",IF(AND(K861="Concluída",H861&gt;G861),"Sim","Não")))</f>
        <v/>
      </c>
      <c r="P861" s="4" t="n"/>
    </row>
    <row r="862">
      <c r="A862" s="2" t="n"/>
      <c r="B862" s="32" t="n"/>
      <c r="C862" s="2" t="n"/>
      <c r="D862" s="2" t="n"/>
      <c r="E862" s="2" t="n"/>
      <c r="F862" s="4" t="n"/>
      <c r="G862" s="33" t="n"/>
      <c r="H862" s="33" t="n"/>
      <c r="I862" s="6" t="n"/>
      <c r="J862" s="6" t="n"/>
      <c r="K862" s="2" t="n"/>
      <c r="L862" s="2" t="n"/>
      <c r="M862" s="7">
        <f>IF(A862="","",IFERROR(VLOOKUP(L862,'Listas'!$A$2:$B$4,2,FALSE),0))</f>
        <v/>
      </c>
      <c r="N862" s="7">
        <f>IF(A862="","",IF(K862="Concluída",1,0))</f>
        <v/>
      </c>
      <c r="O862" s="8">
        <f>IF(A862="","",IF(K862="Pendente","Pendente",IF(AND(K862="Concluída",H862&gt;G862),"Sim","Não")))</f>
        <v/>
      </c>
      <c r="P862" s="4" t="n"/>
    </row>
    <row r="863">
      <c r="A863" s="2" t="n"/>
      <c r="B863" s="32" t="n"/>
      <c r="C863" s="2" t="n"/>
      <c r="D863" s="2" t="n"/>
      <c r="E863" s="2" t="n"/>
      <c r="F863" s="4" t="n"/>
      <c r="G863" s="33" t="n"/>
      <c r="H863" s="33" t="n"/>
      <c r="I863" s="6" t="n"/>
      <c r="J863" s="6" t="n"/>
      <c r="K863" s="2" t="n"/>
      <c r="L863" s="2" t="n"/>
      <c r="M863" s="9">
        <f>IF(A863="","",IFERROR(VLOOKUP(L863,'Listas'!$A$2:$B$4,2,FALSE),0))</f>
        <v/>
      </c>
      <c r="N863" s="9">
        <f>IF(A863="","",IF(K863="Concluída",1,0))</f>
        <v/>
      </c>
      <c r="O863" s="10">
        <f>IF(A863="","",IF(K863="Pendente","Pendente",IF(AND(K863="Concluída",H863&gt;G863),"Sim","Não")))</f>
        <v/>
      </c>
      <c r="P863" s="4" t="n"/>
    </row>
    <row r="864">
      <c r="A864" s="2" t="n"/>
      <c r="B864" s="32" t="n"/>
      <c r="C864" s="2" t="n"/>
      <c r="D864" s="2" t="n"/>
      <c r="E864" s="2" t="n"/>
      <c r="F864" s="4" t="n"/>
      <c r="G864" s="33" t="n"/>
      <c r="H864" s="33" t="n"/>
      <c r="I864" s="6" t="n"/>
      <c r="J864" s="6" t="n"/>
      <c r="K864" s="2" t="n"/>
      <c r="L864" s="2" t="n"/>
      <c r="M864" s="7">
        <f>IF(A864="","",IFERROR(VLOOKUP(L864,'Listas'!$A$2:$B$4,2,FALSE),0))</f>
        <v/>
      </c>
      <c r="N864" s="7">
        <f>IF(A864="","",IF(K864="Concluída",1,0))</f>
        <v/>
      </c>
      <c r="O864" s="8">
        <f>IF(A864="","",IF(K864="Pendente","Pendente",IF(AND(K864="Concluída",H864&gt;G864),"Sim","Não")))</f>
        <v/>
      </c>
      <c r="P864" s="4" t="n"/>
    </row>
    <row r="865">
      <c r="A865" s="2" t="n"/>
      <c r="B865" s="32" t="n"/>
      <c r="C865" s="2" t="n"/>
      <c r="D865" s="2" t="n"/>
      <c r="E865" s="2" t="n"/>
      <c r="F865" s="4" t="n"/>
      <c r="G865" s="33" t="n"/>
      <c r="H865" s="33" t="n"/>
      <c r="I865" s="6" t="n"/>
      <c r="J865" s="6" t="n"/>
      <c r="K865" s="2" t="n"/>
      <c r="L865" s="2" t="n"/>
      <c r="M865" s="9">
        <f>IF(A865="","",IFERROR(VLOOKUP(L865,'Listas'!$A$2:$B$4,2,FALSE),0))</f>
        <v/>
      </c>
      <c r="N865" s="9">
        <f>IF(A865="","",IF(K865="Concluída",1,0))</f>
        <v/>
      </c>
      <c r="O865" s="10">
        <f>IF(A865="","",IF(K865="Pendente","Pendente",IF(AND(K865="Concluída",H865&gt;G865),"Sim","Não")))</f>
        <v/>
      </c>
      <c r="P865" s="4" t="n"/>
    </row>
    <row r="866">
      <c r="A866" s="2" t="n"/>
      <c r="B866" s="32" t="n"/>
      <c r="C866" s="2" t="n"/>
      <c r="D866" s="2" t="n"/>
      <c r="E866" s="2" t="n"/>
      <c r="F866" s="4" t="n"/>
      <c r="G866" s="33" t="n"/>
      <c r="H866" s="33" t="n"/>
      <c r="I866" s="6" t="n"/>
      <c r="J866" s="6" t="n"/>
      <c r="K866" s="2" t="n"/>
      <c r="L866" s="2" t="n"/>
      <c r="M866" s="7">
        <f>IF(A866="","",IFERROR(VLOOKUP(L866,'Listas'!$A$2:$B$4,2,FALSE),0))</f>
        <v/>
      </c>
      <c r="N866" s="7">
        <f>IF(A866="","",IF(K866="Concluída",1,0))</f>
        <v/>
      </c>
      <c r="O866" s="8">
        <f>IF(A866="","",IF(K866="Pendente","Pendente",IF(AND(K866="Concluída",H866&gt;G866),"Sim","Não")))</f>
        <v/>
      </c>
      <c r="P866" s="4" t="n"/>
    </row>
    <row r="867">
      <c r="A867" s="2" t="n"/>
      <c r="B867" s="32" t="n"/>
      <c r="C867" s="2" t="n"/>
      <c r="D867" s="2" t="n"/>
      <c r="E867" s="2" t="n"/>
      <c r="F867" s="4" t="n"/>
      <c r="G867" s="33" t="n"/>
      <c r="H867" s="33" t="n"/>
      <c r="I867" s="6" t="n"/>
      <c r="J867" s="6" t="n"/>
      <c r="K867" s="2" t="n"/>
      <c r="L867" s="2" t="n"/>
      <c r="M867" s="9">
        <f>IF(A867="","",IFERROR(VLOOKUP(L867,'Listas'!$A$2:$B$4,2,FALSE),0))</f>
        <v/>
      </c>
      <c r="N867" s="9">
        <f>IF(A867="","",IF(K867="Concluída",1,0))</f>
        <v/>
      </c>
      <c r="O867" s="10">
        <f>IF(A867="","",IF(K867="Pendente","Pendente",IF(AND(K867="Concluída",H867&gt;G867),"Sim","Não")))</f>
        <v/>
      </c>
      <c r="P867" s="4" t="n"/>
    </row>
    <row r="868">
      <c r="A868" s="2" t="n"/>
      <c r="B868" s="32" t="n"/>
      <c r="C868" s="2" t="n"/>
      <c r="D868" s="2" t="n"/>
      <c r="E868" s="2" t="n"/>
      <c r="F868" s="4" t="n"/>
      <c r="G868" s="33" t="n"/>
      <c r="H868" s="33" t="n"/>
      <c r="I868" s="6" t="n"/>
      <c r="J868" s="6" t="n"/>
      <c r="K868" s="2" t="n"/>
      <c r="L868" s="2" t="n"/>
      <c r="M868" s="7">
        <f>IF(A868="","",IFERROR(VLOOKUP(L868,'Listas'!$A$2:$B$4,2,FALSE),0))</f>
        <v/>
      </c>
      <c r="N868" s="7">
        <f>IF(A868="","",IF(K868="Concluída",1,0))</f>
        <v/>
      </c>
      <c r="O868" s="8">
        <f>IF(A868="","",IF(K868="Pendente","Pendente",IF(AND(K868="Concluída",H868&gt;G868),"Sim","Não")))</f>
        <v/>
      </c>
      <c r="P868" s="4" t="n"/>
    </row>
    <row r="869">
      <c r="A869" s="2" t="n"/>
      <c r="B869" s="32" t="n"/>
      <c r="C869" s="2" t="n"/>
      <c r="D869" s="2" t="n"/>
      <c r="E869" s="2" t="n"/>
      <c r="F869" s="4" t="n"/>
      <c r="G869" s="33" t="n"/>
      <c r="H869" s="33" t="n"/>
      <c r="I869" s="6" t="n"/>
      <c r="J869" s="6" t="n"/>
      <c r="K869" s="2" t="n"/>
      <c r="L869" s="2" t="n"/>
      <c r="M869" s="9">
        <f>IF(A869="","",IFERROR(VLOOKUP(L869,'Listas'!$A$2:$B$4,2,FALSE),0))</f>
        <v/>
      </c>
      <c r="N869" s="9">
        <f>IF(A869="","",IF(K869="Concluída",1,0))</f>
        <v/>
      </c>
      <c r="O869" s="10">
        <f>IF(A869="","",IF(K869="Pendente","Pendente",IF(AND(K869="Concluída",H869&gt;G869),"Sim","Não")))</f>
        <v/>
      </c>
      <c r="P869" s="4" t="n"/>
    </row>
    <row r="870">
      <c r="A870" s="2" t="n"/>
      <c r="B870" s="32" t="n"/>
      <c r="C870" s="2" t="n"/>
      <c r="D870" s="2" t="n"/>
      <c r="E870" s="2" t="n"/>
      <c r="F870" s="4" t="n"/>
      <c r="G870" s="33" t="n"/>
      <c r="H870" s="33" t="n"/>
      <c r="I870" s="6" t="n"/>
      <c r="J870" s="6" t="n"/>
      <c r="K870" s="2" t="n"/>
      <c r="L870" s="2" t="n"/>
      <c r="M870" s="7">
        <f>IF(A870="","",IFERROR(VLOOKUP(L870,'Listas'!$A$2:$B$4,2,FALSE),0))</f>
        <v/>
      </c>
      <c r="N870" s="7">
        <f>IF(A870="","",IF(K870="Concluída",1,0))</f>
        <v/>
      </c>
      <c r="O870" s="8">
        <f>IF(A870="","",IF(K870="Pendente","Pendente",IF(AND(K870="Concluída",H870&gt;G870),"Sim","Não")))</f>
        <v/>
      </c>
      <c r="P870" s="4" t="n"/>
    </row>
    <row r="871">
      <c r="A871" s="2" t="n"/>
      <c r="B871" s="32" t="n"/>
      <c r="C871" s="2" t="n"/>
      <c r="D871" s="2" t="n"/>
      <c r="E871" s="2" t="n"/>
      <c r="F871" s="4" t="n"/>
      <c r="G871" s="33" t="n"/>
      <c r="H871" s="33" t="n"/>
      <c r="I871" s="6" t="n"/>
      <c r="J871" s="6" t="n"/>
      <c r="K871" s="2" t="n"/>
      <c r="L871" s="2" t="n"/>
      <c r="M871" s="9">
        <f>IF(A871="","",IFERROR(VLOOKUP(L871,'Listas'!$A$2:$B$4,2,FALSE),0))</f>
        <v/>
      </c>
      <c r="N871" s="9">
        <f>IF(A871="","",IF(K871="Concluída",1,0))</f>
        <v/>
      </c>
      <c r="O871" s="10">
        <f>IF(A871="","",IF(K871="Pendente","Pendente",IF(AND(K871="Concluída",H871&gt;G871),"Sim","Não")))</f>
        <v/>
      </c>
      <c r="P871" s="4" t="n"/>
    </row>
    <row r="872">
      <c r="A872" s="2" t="n"/>
      <c r="B872" s="32" t="n"/>
      <c r="C872" s="2" t="n"/>
      <c r="D872" s="2" t="n"/>
      <c r="E872" s="2" t="n"/>
      <c r="F872" s="4" t="n"/>
      <c r="G872" s="33" t="n"/>
      <c r="H872" s="33" t="n"/>
      <c r="I872" s="6" t="n"/>
      <c r="J872" s="6" t="n"/>
      <c r="K872" s="2" t="n"/>
      <c r="L872" s="2" t="n"/>
      <c r="M872" s="7">
        <f>IF(A872="","",IFERROR(VLOOKUP(L872,'Listas'!$A$2:$B$4,2,FALSE),0))</f>
        <v/>
      </c>
      <c r="N872" s="7">
        <f>IF(A872="","",IF(K872="Concluída",1,0))</f>
        <v/>
      </c>
      <c r="O872" s="8">
        <f>IF(A872="","",IF(K872="Pendente","Pendente",IF(AND(K872="Concluída",H872&gt;G872),"Sim","Não")))</f>
        <v/>
      </c>
      <c r="P872" s="4" t="n"/>
    </row>
    <row r="873">
      <c r="A873" s="2" t="n"/>
      <c r="B873" s="32" t="n"/>
      <c r="C873" s="2" t="n"/>
      <c r="D873" s="2" t="n"/>
      <c r="E873" s="2" t="n"/>
      <c r="F873" s="4" t="n"/>
      <c r="G873" s="33" t="n"/>
      <c r="H873" s="33" t="n"/>
      <c r="I873" s="6" t="n"/>
      <c r="J873" s="6" t="n"/>
      <c r="K873" s="2" t="n"/>
      <c r="L873" s="2" t="n"/>
      <c r="M873" s="9">
        <f>IF(A873="","",IFERROR(VLOOKUP(L873,'Listas'!$A$2:$B$4,2,FALSE),0))</f>
        <v/>
      </c>
      <c r="N873" s="9">
        <f>IF(A873="","",IF(K873="Concluída",1,0))</f>
        <v/>
      </c>
      <c r="O873" s="10">
        <f>IF(A873="","",IF(K873="Pendente","Pendente",IF(AND(K873="Concluída",H873&gt;G873),"Sim","Não")))</f>
        <v/>
      </c>
      <c r="P873" s="4" t="n"/>
    </row>
    <row r="874">
      <c r="A874" s="2" t="n"/>
      <c r="B874" s="32" t="n"/>
      <c r="C874" s="2" t="n"/>
      <c r="D874" s="2" t="n"/>
      <c r="E874" s="2" t="n"/>
      <c r="F874" s="4" t="n"/>
      <c r="G874" s="33" t="n"/>
      <c r="H874" s="33" t="n"/>
      <c r="I874" s="6" t="n"/>
      <c r="J874" s="6" t="n"/>
      <c r="K874" s="2" t="n"/>
      <c r="L874" s="2" t="n"/>
      <c r="M874" s="7">
        <f>IF(A874="","",IFERROR(VLOOKUP(L874,'Listas'!$A$2:$B$4,2,FALSE),0))</f>
        <v/>
      </c>
      <c r="N874" s="7">
        <f>IF(A874="","",IF(K874="Concluída",1,0))</f>
        <v/>
      </c>
      <c r="O874" s="8">
        <f>IF(A874="","",IF(K874="Pendente","Pendente",IF(AND(K874="Concluída",H874&gt;G874),"Sim","Não")))</f>
        <v/>
      </c>
      <c r="P874" s="4" t="n"/>
    </row>
    <row r="875">
      <c r="A875" s="2" t="n"/>
      <c r="B875" s="32" t="n"/>
      <c r="C875" s="2" t="n"/>
      <c r="D875" s="2" t="n"/>
      <c r="E875" s="2" t="n"/>
      <c r="F875" s="4" t="n"/>
      <c r="G875" s="33" t="n"/>
      <c r="H875" s="33" t="n"/>
      <c r="I875" s="6" t="n"/>
      <c r="J875" s="6" t="n"/>
      <c r="K875" s="2" t="n"/>
      <c r="L875" s="2" t="n"/>
      <c r="M875" s="9">
        <f>IF(A875="","",IFERROR(VLOOKUP(L875,'Listas'!$A$2:$B$4,2,FALSE),0))</f>
        <v/>
      </c>
      <c r="N875" s="9">
        <f>IF(A875="","",IF(K875="Concluída",1,0))</f>
        <v/>
      </c>
      <c r="O875" s="10">
        <f>IF(A875="","",IF(K875="Pendente","Pendente",IF(AND(K875="Concluída",H875&gt;G875),"Sim","Não")))</f>
        <v/>
      </c>
      <c r="P875" s="4" t="n"/>
    </row>
    <row r="876">
      <c r="A876" s="2" t="n"/>
      <c r="B876" s="32" t="n"/>
      <c r="C876" s="2" t="n"/>
      <c r="D876" s="2" t="n"/>
      <c r="E876" s="2" t="n"/>
      <c r="F876" s="4" t="n"/>
      <c r="G876" s="33" t="n"/>
      <c r="H876" s="33" t="n"/>
      <c r="I876" s="6" t="n"/>
      <c r="J876" s="6" t="n"/>
      <c r="K876" s="2" t="n"/>
      <c r="L876" s="2" t="n"/>
      <c r="M876" s="7">
        <f>IF(A876="","",IFERROR(VLOOKUP(L876,'Listas'!$A$2:$B$4,2,FALSE),0))</f>
        <v/>
      </c>
      <c r="N876" s="7">
        <f>IF(A876="","",IF(K876="Concluída",1,0))</f>
        <v/>
      </c>
      <c r="O876" s="8">
        <f>IF(A876="","",IF(K876="Pendente","Pendente",IF(AND(K876="Concluída",H876&gt;G876),"Sim","Não")))</f>
        <v/>
      </c>
      <c r="P876" s="4" t="n"/>
    </row>
    <row r="877">
      <c r="A877" s="2" t="n"/>
      <c r="B877" s="32" t="n"/>
      <c r="C877" s="2" t="n"/>
      <c r="D877" s="2" t="n"/>
      <c r="E877" s="2" t="n"/>
      <c r="F877" s="4" t="n"/>
      <c r="G877" s="33" t="n"/>
      <c r="H877" s="33" t="n"/>
      <c r="I877" s="6" t="n"/>
      <c r="J877" s="6" t="n"/>
      <c r="K877" s="2" t="n"/>
      <c r="L877" s="2" t="n"/>
      <c r="M877" s="9">
        <f>IF(A877="","",IFERROR(VLOOKUP(L877,'Listas'!$A$2:$B$4,2,FALSE),0))</f>
        <v/>
      </c>
      <c r="N877" s="9">
        <f>IF(A877="","",IF(K877="Concluída",1,0))</f>
        <v/>
      </c>
      <c r="O877" s="10">
        <f>IF(A877="","",IF(K877="Pendente","Pendente",IF(AND(K877="Concluída",H877&gt;G877),"Sim","Não")))</f>
        <v/>
      </c>
      <c r="P877" s="4" t="n"/>
    </row>
    <row r="878">
      <c r="A878" s="2" t="n"/>
      <c r="B878" s="32" t="n"/>
      <c r="C878" s="2" t="n"/>
      <c r="D878" s="2" t="n"/>
      <c r="E878" s="2" t="n"/>
      <c r="F878" s="4" t="n"/>
      <c r="G878" s="33" t="n"/>
      <c r="H878" s="33" t="n"/>
      <c r="I878" s="6" t="n"/>
      <c r="J878" s="6" t="n"/>
      <c r="K878" s="2" t="n"/>
      <c r="L878" s="2" t="n"/>
      <c r="M878" s="7">
        <f>IF(A878="","",IFERROR(VLOOKUP(L878,'Listas'!$A$2:$B$4,2,FALSE),0))</f>
        <v/>
      </c>
      <c r="N878" s="7">
        <f>IF(A878="","",IF(K878="Concluída",1,0))</f>
        <v/>
      </c>
      <c r="O878" s="8">
        <f>IF(A878="","",IF(K878="Pendente","Pendente",IF(AND(K878="Concluída",H878&gt;G878),"Sim","Não")))</f>
        <v/>
      </c>
      <c r="P878" s="4" t="n"/>
    </row>
    <row r="879">
      <c r="A879" s="2" t="n"/>
      <c r="B879" s="32" t="n"/>
      <c r="C879" s="2" t="n"/>
      <c r="D879" s="2" t="n"/>
      <c r="E879" s="2" t="n"/>
      <c r="F879" s="4" t="n"/>
      <c r="G879" s="33" t="n"/>
      <c r="H879" s="33" t="n"/>
      <c r="I879" s="6" t="n"/>
      <c r="J879" s="6" t="n"/>
      <c r="K879" s="2" t="n"/>
      <c r="L879" s="2" t="n"/>
      <c r="M879" s="9">
        <f>IF(A879="","",IFERROR(VLOOKUP(L879,'Listas'!$A$2:$B$4,2,FALSE),0))</f>
        <v/>
      </c>
      <c r="N879" s="9">
        <f>IF(A879="","",IF(K879="Concluída",1,0))</f>
        <v/>
      </c>
      <c r="O879" s="10">
        <f>IF(A879="","",IF(K879="Pendente","Pendente",IF(AND(K879="Concluída",H879&gt;G879),"Sim","Não")))</f>
        <v/>
      </c>
      <c r="P879" s="4" t="n"/>
    </row>
    <row r="880">
      <c r="A880" s="2" t="n"/>
      <c r="B880" s="32" t="n"/>
      <c r="C880" s="2" t="n"/>
      <c r="D880" s="2" t="n"/>
      <c r="E880" s="2" t="n"/>
      <c r="F880" s="4" t="n"/>
      <c r="G880" s="33" t="n"/>
      <c r="H880" s="33" t="n"/>
      <c r="I880" s="6" t="n"/>
      <c r="J880" s="6" t="n"/>
      <c r="K880" s="2" t="n"/>
      <c r="L880" s="2" t="n"/>
      <c r="M880" s="7">
        <f>IF(A880="","",IFERROR(VLOOKUP(L880,'Listas'!$A$2:$B$4,2,FALSE),0))</f>
        <v/>
      </c>
      <c r="N880" s="7">
        <f>IF(A880="","",IF(K880="Concluída",1,0))</f>
        <v/>
      </c>
      <c r="O880" s="8">
        <f>IF(A880="","",IF(K880="Pendente","Pendente",IF(AND(K880="Concluída",H880&gt;G880),"Sim","Não")))</f>
        <v/>
      </c>
      <c r="P880" s="4" t="n"/>
    </row>
    <row r="881">
      <c r="A881" s="2" t="n"/>
      <c r="B881" s="32" t="n"/>
      <c r="C881" s="2" t="n"/>
      <c r="D881" s="2" t="n"/>
      <c r="E881" s="2" t="n"/>
      <c r="F881" s="4" t="n"/>
      <c r="G881" s="33" t="n"/>
      <c r="H881" s="33" t="n"/>
      <c r="I881" s="6" t="n"/>
      <c r="J881" s="6" t="n"/>
      <c r="K881" s="2" t="n"/>
      <c r="L881" s="2" t="n"/>
      <c r="M881" s="9">
        <f>IF(A881="","",IFERROR(VLOOKUP(L881,'Listas'!$A$2:$B$4,2,FALSE),0))</f>
        <v/>
      </c>
      <c r="N881" s="9">
        <f>IF(A881="","",IF(K881="Concluída",1,0))</f>
        <v/>
      </c>
      <c r="O881" s="10">
        <f>IF(A881="","",IF(K881="Pendente","Pendente",IF(AND(K881="Concluída",H881&gt;G881),"Sim","Não")))</f>
        <v/>
      </c>
      <c r="P881" s="4" t="n"/>
    </row>
    <row r="882">
      <c r="A882" s="2" t="n"/>
      <c r="B882" s="32" t="n"/>
      <c r="C882" s="2" t="n"/>
      <c r="D882" s="2" t="n"/>
      <c r="E882" s="2" t="n"/>
      <c r="F882" s="4" t="n"/>
      <c r="G882" s="33" t="n"/>
      <c r="H882" s="33" t="n"/>
      <c r="I882" s="6" t="n"/>
      <c r="J882" s="6" t="n"/>
      <c r="K882" s="2" t="n"/>
      <c r="L882" s="2" t="n"/>
      <c r="M882" s="7">
        <f>IF(A882="","",IFERROR(VLOOKUP(L882,'Listas'!$A$2:$B$4,2,FALSE),0))</f>
        <v/>
      </c>
      <c r="N882" s="7">
        <f>IF(A882="","",IF(K882="Concluída",1,0))</f>
        <v/>
      </c>
      <c r="O882" s="8">
        <f>IF(A882="","",IF(K882="Pendente","Pendente",IF(AND(K882="Concluída",H882&gt;G882),"Sim","Não")))</f>
        <v/>
      </c>
      <c r="P882" s="4" t="n"/>
    </row>
    <row r="883">
      <c r="A883" s="2" t="n"/>
      <c r="B883" s="32" t="n"/>
      <c r="C883" s="2" t="n"/>
      <c r="D883" s="2" t="n"/>
      <c r="E883" s="2" t="n"/>
      <c r="F883" s="4" t="n"/>
      <c r="G883" s="33" t="n"/>
      <c r="H883" s="33" t="n"/>
      <c r="I883" s="6" t="n"/>
      <c r="J883" s="6" t="n"/>
      <c r="K883" s="2" t="n"/>
      <c r="L883" s="2" t="n"/>
      <c r="M883" s="9">
        <f>IF(A883="","",IFERROR(VLOOKUP(L883,'Listas'!$A$2:$B$4,2,FALSE),0))</f>
        <v/>
      </c>
      <c r="N883" s="9">
        <f>IF(A883="","",IF(K883="Concluída",1,0))</f>
        <v/>
      </c>
      <c r="O883" s="10">
        <f>IF(A883="","",IF(K883="Pendente","Pendente",IF(AND(K883="Concluída",H883&gt;G883),"Sim","Não")))</f>
        <v/>
      </c>
      <c r="P883" s="4" t="n"/>
    </row>
    <row r="884">
      <c r="A884" s="2" t="n"/>
      <c r="B884" s="32" t="n"/>
      <c r="C884" s="2" t="n"/>
      <c r="D884" s="2" t="n"/>
      <c r="E884" s="2" t="n"/>
      <c r="F884" s="4" t="n"/>
      <c r="G884" s="33" t="n"/>
      <c r="H884" s="33" t="n"/>
      <c r="I884" s="6" t="n"/>
      <c r="J884" s="6" t="n"/>
      <c r="K884" s="2" t="n"/>
      <c r="L884" s="2" t="n"/>
      <c r="M884" s="7">
        <f>IF(A884="","",IFERROR(VLOOKUP(L884,'Listas'!$A$2:$B$4,2,FALSE),0))</f>
        <v/>
      </c>
      <c r="N884" s="7">
        <f>IF(A884="","",IF(K884="Concluída",1,0))</f>
        <v/>
      </c>
      <c r="O884" s="8">
        <f>IF(A884="","",IF(K884="Pendente","Pendente",IF(AND(K884="Concluída",H884&gt;G884),"Sim","Não")))</f>
        <v/>
      </c>
      <c r="P884" s="4" t="n"/>
    </row>
    <row r="885">
      <c r="A885" s="2" t="n"/>
      <c r="B885" s="32" t="n"/>
      <c r="C885" s="2" t="n"/>
      <c r="D885" s="2" t="n"/>
      <c r="E885" s="2" t="n"/>
      <c r="F885" s="4" t="n"/>
      <c r="G885" s="33" t="n"/>
      <c r="H885" s="33" t="n"/>
      <c r="I885" s="6" t="n"/>
      <c r="J885" s="6" t="n"/>
      <c r="K885" s="2" t="n"/>
      <c r="L885" s="2" t="n"/>
      <c r="M885" s="9">
        <f>IF(A885="","",IFERROR(VLOOKUP(L885,'Listas'!$A$2:$B$4,2,FALSE),0))</f>
        <v/>
      </c>
      <c r="N885" s="9">
        <f>IF(A885="","",IF(K885="Concluída",1,0))</f>
        <v/>
      </c>
      <c r="O885" s="10">
        <f>IF(A885="","",IF(K885="Pendente","Pendente",IF(AND(K885="Concluída",H885&gt;G885),"Sim","Não")))</f>
        <v/>
      </c>
      <c r="P885" s="4" t="n"/>
    </row>
    <row r="886">
      <c r="A886" s="2" t="n"/>
      <c r="B886" s="32" t="n"/>
      <c r="C886" s="2" t="n"/>
      <c r="D886" s="2" t="n"/>
      <c r="E886" s="2" t="n"/>
      <c r="F886" s="4" t="n"/>
      <c r="G886" s="33" t="n"/>
      <c r="H886" s="33" t="n"/>
      <c r="I886" s="6" t="n"/>
      <c r="J886" s="6" t="n"/>
      <c r="K886" s="2" t="n"/>
      <c r="L886" s="2" t="n"/>
      <c r="M886" s="7">
        <f>IF(A886="","",IFERROR(VLOOKUP(L886,'Listas'!$A$2:$B$4,2,FALSE),0))</f>
        <v/>
      </c>
      <c r="N886" s="7">
        <f>IF(A886="","",IF(K886="Concluída",1,0))</f>
        <v/>
      </c>
      <c r="O886" s="8">
        <f>IF(A886="","",IF(K886="Pendente","Pendente",IF(AND(K886="Concluída",H886&gt;G886),"Sim","Não")))</f>
        <v/>
      </c>
      <c r="P886" s="4" t="n"/>
    </row>
    <row r="887">
      <c r="A887" s="2" t="n"/>
      <c r="B887" s="32" t="n"/>
      <c r="C887" s="2" t="n"/>
      <c r="D887" s="2" t="n"/>
      <c r="E887" s="2" t="n"/>
      <c r="F887" s="4" t="n"/>
      <c r="G887" s="33" t="n"/>
      <c r="H887" s="33" t="n"/>
      <c r="I887" s="6" t="n"/>
      <c r="J887" s="6" t="n"/>
      <c r="K887" s="2" t="n"/>
      <c r="L887" s="2" t="n"/>
      <c r="M887" s="9">
        <f>IF(A887="","",IFERROR(VLOOKUP(L887,'Listas'!$A$2:$B$4,2,FALSE),0))</f>
        <v/>
      </c>
      <c r="N887" s="9">
        <f>IF(A887="","",IF(K887="Concluída",1,0))</f>
        <v/>
      </c>
      <c r="O887" s="10">
        <f>IF(A887="","",IF(K887="Pendente","Pendente",IF(AND(K887="Concluída",H887&gt;G887),"Sim","Não")))</f>
        <v/>
      </c>
      <c r="P887" s="4" t="n"/>
    </row>
    <row r="888">
      <c r="A888" s="2" t="n"/>
      <c r="B888" s="32" t="n"/>
      <c r="C888" s="2" t="n"/>
      <c r="D888" s="2" t="n"/>
      <c r="E888" s="2" t="n"/>
      <c r="F888" s="4" t="n"/>
      <c r="G888" s="33" t="n"/>
      <c r="H888" s="33" t="n"/>
      <c r="I888" s="6" t="n"/>
      <c r="J888" s="6" t="n"/>
      <c r="K888" s="2" t="n"/>
      <c r="L888" s="2" t="n"/>
      <c r="M888" s="7">
        <f>IF(A888="","",IFERROR(VLOOKUP(L888,'Listas'!$A$2:$B$4,2,FALSE),0))</f>
        <v/>
      </c>
      <c r="N888" s="7">
        <f>IF(A888="","",IF(K888="Concluída",1,0))</f>
        <v/>
      </c>
      <c r="O888" s="8">
        <f>IF(A888="","",IF(K888="Pendente","Pendente",IF(AND(K888="Concluída",H888&gt;G888),"Sim","Não")))</f>
        <v/>
      </c>
      <c r="P888" s="4" t="n"/>
    </row>
    <row r="889">
      <c r="A889" s="2" t="n"/>
      <c r="B889" s="32" t="n"/>
      <c r="C889" s="2" t="n"/>
      <c r="D889" s="2" t="n"/>
      <c r="E889" s="2" t="n"/>
      <c r="F889" s="4" t="n"/>
      <c r="G889" s="33" t="n"/>
      <c r="H889" s="33" t="n"/>
      <c r="I889" s="6" t="n"/>
      <c r="J889" s="6" t="n"/>
      <c r="K889" s="2" t="n"/>
      <c r="L889" s="2" t="n"/>
      <c r="M889" s="9">
        <f>IF(A889="","",IFERROR(VLOOKUP(L889,'Listas'!$A$2:$B$4,2,FALSE),0))</f>
        <v/>
      </c>
      <c r="N889" s="9">
        <f>IF(A889="","",IF(K889="Concluída",1,0))</f>
        <v/>
      </c>
      <c r="O889" s="10">
        <f>IF(A889="","",IF(K889="Pendente","Pendente",IF(AND(K889="Concluída",H889&gt;G889),"Sim","Não")))</f>
        <v/>
      </c>
      <c r="P889" s="4" t="n"/>
    </row>
    <row r="890">
      <c r="A890" s="2" t="n"/>
      <c r="B890" s="32" t="n"/>
      <c r="C890" s="2" t="n"/>
      <c r="D890" s="2" t="n"/>
      <c r="E890" s="2" t="n"/>
      <c r="F890" s="4" t="n"/>
      <c r="G890" s="33" t="n"/>
      <c r="H890" s="33" t="n"/>
      <c r="I890" s="6" t="n"/>
      <c r="J890" s="6" t="n"/>
      <c r="K890" s="2" t="n"/>
      <c r="L890" s="2" t="n"/>
      <c r="M890" s="7">
        <f>IF(A890="","",IFERROR(VLOOKUP(L890,'Listas'!$A$2:$B$4,2,FALSE),0))</f>
        <v/>
      </c>
      <c r="N890" s="7">
        <f>IF(A890="","",IF(K890="Concluída",1,0))</f>
        <v/>
      </c>
      <c r="O890" s="8">
        <f>IF(A890="","",IF(K890="Pendente","Pendente",IF(AND(K890="Concluída",H890&gt;G890),"Sim","Não")))</f>
        <v/>
      </c>
      <c r="P890" s="4" t="n"/>
    </row>
    <row r="891">
      <c r="A891" s="2" t="n"/>
      <c r="B891" s="32" t="n"/>
      <c r="C891" s="2" t="n"/>
      <c r="D891" s="2" t="n"/>
      <c r="E891" s="2" t="n"/>
      <c r="F891" s="4" t="n"/>
      <c r="G891" s="33" t="n"/>
      <c r="H891" s="33" t="n"/>
      <c r="I891" s="6" t="n"/>
      <c r="J891" s="6" t="n"/>
      <c r="K891" s="2" t="n"/>
      <c r="L891" s="2" t="n"/>
      <c r="M891" s="9">
        <f>IF(A891="","",IFERROR(VLOOKUP(L891,'Listas'!$A$2:$B$4,2,FALSE),0))</f>
        <v/>
      </c>
      <c r="N891" s="9">
        <f>IF(A891="","",IF(K891="Concluída",1,0))</f>
        <v/>
      </c>
      <c r="O891" s="10">
        <f>IF(A891="","",IF(K891="Pendente","Pendente",IF(AND(K891="Concluída",H891&gt;G891),"Sim","Não")))</f>
        <v/>
      </c>
      <c r="P891" s="4" t="n"/>
    </row>
    <row r="892">
      <c r="A892" s="2" t="n"/>
      <c r="B892" s="32" t="n"/>
      <c r="C892" s="2" t="n"/>
      <c r="D892" s="2" t="n"/>
      <c r="E892" s="2" t="n"/>
      <c r="F892" s="4" t="n"/>
      <c r="G892" s="33" t="n"/>
      <c r="H892" s="33" t="n"/>
      <c r="I892" s="6" t="n"/>
      <c r="J892" s="6" t="n"/>
      <c r="K892" s="2" t="n"/>
      <c r="L892" s="2" t="n"/>
      <c r="M892" s="7">
        <f>IF(A892="","",IFERROR(VLOOKUP(L892,'Listas'!$A$2:$B$4,2,FALSE),0))</f>
        <v/>
      </c>
      <c r="N892" s="7">
        <f>IF(A892="","",IF(K892="Concluída",1,0))</f>
        <v/>
      </c>
      <c r="O892" s="8">
        <f>IF(A892="","",IF(K892="Pendente","Pendente",IF(AND(K892="Concluída",H892&gt;G892),"Sim","Não")))</f>
        <v/>
      </c>
      <c r="P892" s="4" t="n"/>
    </row>
    <row r="893">
      <c r="A893" s="2" t="n"/>
      <c r="B893" s="32" t="n"/>
      <c r="C893" s="2" t="n"/>
      <c r="D893" s="2" t="n"/>
      <c r="E893" s="2" t="n"/>
      <c r="F893" s="4" t="n"/>
      <c r="G893" s="33" t="n"/>
      <c r="H893" s="33" t="n"/>
      <c r="I893" s="6" t="n"/>
      <c r="J893" s="6" t="n"/>
      <c r="K893" s="2" t="n"/>
      <c r="L893" s="2" t="n"/>
      <c r="M893" s="9">
        <f>IF(A893="","",IFERROR(VLOOKUP(L893,'Listas'!$A$2:$B$4,2,FALSE),0))</f>
        <v/>
      </c>
      <c r="N893" s="9">
        <f>IF(A893="","",IF(K893="Concluída",1,0))</f>
        <v/>
      </c>
      <c r="O893" s="10">
        <f>IF(A893="","",IF(K893="Pendente","Pendente",IF(AND(K893="Concluída",H893&gt;G893),"Sim","Não")))</f>
        <v/>
      </c>
      <c r="P893" s="4" t="n"/>
    </row>
    <row r="894">
      <c r="A894" s="2" t="n"/>
      <c r="B894" s="32" t="n"/>
      <c r="C894" s="2" t="n"/>
      <c r="D894" s="2" t="n"/>
      <c r="E894" s="2" t="n"/>
      <c r="F894" s="4" t="n"/>
      <c r="G894" s="33" t="n"/>
      <c r="H894" s="33" t="n"/>
      <c r="I894" s="6" t="n"/>
      <c r="J894" s="6" t="n"/>
      <c r="K894" s="2" t="n"/>
      <c r="L894" s="2" t="n"/>
      <c r="M894" s="7">
        <f>IF(A894="","",IFERROR(VLOOKUP(L894,'Listas'!$A$2:$B$4,2,FALSE),0))</f>
        <v/>
      </c>
      <c r="N894" s="7">
        <f>IF(A894="","",IF(K894="Concluída",1,0))</f>
        <v/>
      </c>
      <c r="O894" s="8">
        <f>IF(A894="","",IF(K894="Pendente","Pendente",IF(AND(K894="Concluída",H894&gt;G894),"Sim","Não")))</f>
        <v/>
      </c>
      <c r="P894" s="4" t="n"/>
    </row>
    <row r="895">
      <c r="A895" s="2" t="n"/>
      <c r="B895" s="32" t="n"/>
      <c r="C895" s="2" t="n"/>
      <c r="D895" s="2" t="n"/>
      <c r="E895" s="2" t="n"/>
      <c r="F895" s="4" t="n"/>
      <c r="G895" s="33" t="n"/>
      <c r="H895" s="33" t="n"/>
      <c r="I895" s="6" t="n"/>
      <c r="J895" s="6" t="n"/>
      <c r="K895" s="2" t="n"/>
      <c r="L895" s="2" t="n"/>
      <c r="M895" s="9">
        <f>IF(A895="","",IFERROR(VLOOKUP(L895,'Listas'!$A$2:$B$4,2,FALSE),0))</f>
        <v/>
      </c>
      <c r="N895" s="9">
        <f>IF(A895="","",IF(K895="Concluída",1,0))</f>
        <v/>
      </c>
      <c r="O895" s="10">
        <f>IF(A895="","",IF(K895="Pendente","Pendente",IF(AND(K895="Concluída",H895&gt;G895),"Sim","Não")))</f>
        <v/>
      </c>
      <c r="P895" s="4" t="n"/>
    </row>
    <row r="896">
      <c r="A896" s="2" t="n"/>
      <c r="B896" s="32" t="n"/>
      <c r="C896" s="2" t="n"/>
      <c r="D896" s="2" t="n"/>
      <c r="E896" s="2" t="n"/>
      <c r="F896" s="4" t="n"/>
      <c r="G896" s="33" t="n"/>
      <c r="H896" s="33" t="n"/>
      <c r="I896" s="6" t="n"/>
      <c r="J896" s="6" t="n"/>
      <c r="K896" s="2" t="n"/>
      <c r="L896" s="2" t="n"/>
      <c r="M896" s="7">
        <f>IF(A896="","",IFERROR(VLOOKUP(L896,'Listas'!$A$2:$B$4,2,FALSE),0))</f>
        <v/>
      </c>
      <c r="N896" s="7">
        <f>IF(A896="","",IF(K896="Concluída",1,0))</f>
        <v/>
      </c>
      <c r="O896" s="8">
        <f>IF(A896="","",IF(K896="Pendente","Pendente",IF(AND(K896="Concluída",H896&gt;G896),"Sim","Não")))</f>
        <v/>
      </c>
      <c r="P896" s="4" t="n"/>
    </row>
    <row r="897">
      <c r="A897" s="2" t="n"/>
      <c r="B897" s="32" t="n"/>
      <c r="C897" s="2" t="n"/>
      <c r="D897" s="2" t="n"/>
      <c r="E897" s="2" t="n"/>
      <c r="F897" s="4" t="n"/>
      <c r="G897" s="33" t="n"/>
      <c r="H897" s="33" t="n"/>
      <c r="I897" s="6" t="n"/>
      <c r="J897" s="6" t="n"/>
      <c r="K897" s="2" t="n"/>
      <c r="L897" s="2" t="n"/>
      <c r="M897" s="9">
        <f>IF(A897="","",IFERROR(VLOOKUP(L897,'Listas'!$A$2:$B$4,2,FALSE),0))</f>
        <v/>
      </c>
      <c r="N897" s="9">
        <f>IF(A897="","",IF(K897="Concluída",1,0))</f>
        <v/>
      </c>
      <c r="O897" s="10">
        <f>IF(A897="","",IF(K897="Pendente","Pendente",IF(AND(K897="Concluída",H897&gt;G897),"Sim","Não")))</f>
        <v/>
      </c>
      <c r="P897" s="4" t="n"/>
    </row>
    <row r="898">
      <c r="A898" s="2" t="n"/>
      <c r="B898" s="32" t="n"/>
      <c r="C898" s="2" t="n"/>
      <c r="D898" s="2" t="n"/>
      <c r="E898" s="2" t="n"/>
      <c r="F898" s="4" t="n"/>
      <c r="G898" s="33" t="n"/>
      <c r="H898" s="33" t="n"/>
      <c r="I898" s="6" t="n"/>
      <c r="J898" s="6" t="n"/>
      <c r="K898" s="2" t="n"/>
      <c r="L898" s="2" t="n"/>
      <c r="M898" s="7">
        <f>IF(A898="","",IFERROR(VLOOKUP(L898,'Listas'!$A$2:$B$4,2,FALSE),0))</f>
        <v/>
      </c>
      <c r="N898" s="7">
        <f>IF(A898="","",IF(K898="Concluída",1,0))</f>
        <v/>
      </c>
      <c r="O898" s="8">
        <f>IF(A898="","",IF(K898="Pendente","Pendente",IF(AND(K898="Concluída",H898&gt;G898),"Sim","Não")))</f>
        <v/>
      </c>
      <c r="P898" s="4" t="n"/>
    </row>
    <row r="899">
      <c r="A899" s="2" t="n"/>
      <c r="B899" s="32" t="n"/>
      <c r="C899" s="2" t="n"/>
      <c r="D899" s="2" t="n"/>
      <c r="E899" s="2" t="n"/>
      <c r="F899" s="4" t="n"/>
      <c r="G899" s="33" t="n"/>
      <c r="H899" s="33" t="n"/>
      <c r="I899" s="6" t="n"/>
      <c r="J899" s="6" t="n"/>
      <c r="K899" s="2" t="n"/>
      <c r="L899" s="2" t="n"/>
      <c r="M899" s="9">
        <f>IF(A899="","",IFERROR(VLOOKUP(L899,'Listas'!$A$2:$B$4,2,FALSE),0))</f>
        <v/>
      </c>
      <c r="N899" s="9">
        <f>IF(A899="","",IF(K899="Concluída",1,0))</f>
        <v/>
      </c>
      <c r="O899" s="10">
        <f>IF(A899="","",IF(K899="Pendente","Pendente",IF(AND(K899="Concluída",H899&gt;G899),"Sim","Não")))</f>
        <v/>
      </c>
      <c r="P899" s="4" t="n"/>
    </row>
    <row r="900">
      <c r="A900" s="2" t="n"/>
      <c r="B900" s="32" t="n"/>
      <c r="C900" s="2" t="n"/>
      <c r="D900" s="2" t="n"/>
      <c r="E900" s="2" t="n"/>
      <c r="F900" s="4" t="n"/>
      <c r="G900" s="33" t="n"/>
      <c r="H900" s="33" t="n"/>
      <c r="I900" s="6" t="n"/>
      <c r="J900" s="6" t="n"/>
      <c r="K900" s="2" t="n"/>
      <c r="L900" s="2" t="n"/>
      <c r="M900" s="7">
        <f>IF(A900="","",IFERROR(VLOOKUP(L900,'Listas'!$A$2:$B$4,2,FALSE),0))</f>
        <v/>
      </c>
      <c r="N900" s="7">
        <f>IF(A900="","",IF(K900="Concluída",1,0))</f>
        <v/>
      </c>
      <c r="O900" s="8">
        <f>IF(A900="","",IF(K900="Pendente","Pendente",IF(AND(K900="Concluída",H900&gt;G900),"Sim","Não")))</f>
        <v/>
      </c>
      <c r="P900" s="4" t="n"/>
    </row>
    <row r="901">
      <c r="A901" s="2" t="n"/>
      <c r="B901" s="32" t="n"/>
      <c r="C901" s="2" t="n"/>
      <c r="D901" s="2" t="n"/>
      <c r="E901" s="2" t="n"/>
      <c r="F901" s="4" t="n"/>
      <c r="G901" s="33" t="n"/>
      <c r="H901" s="33" t="n"/>
      <c r="I901" s="6" t="n"/>
      <c r="J901" s="6" t="n"/>
      <c r="K901" s="2" t="n"/>
      <c r="L901" s="2" t="n"/>
      <c r="M901" s="9">
        <f>IF(A901="","",IFERROR(VLOOKUP(L901,'Listas'!$A$2:$B$4,2,FALSE),0))</f>
        <v/>
      </c>
      <c r="N901" s="9">
        <f>IF(A901="","",IF(K901="Concluída",1,0))</f>
        <v/>
      </c>
      <c r="O901" s="10">
        <f>IF(A901="","",IF(K901="Pendente","Pendente",IF(AND(K901="Concluída",H901&gt;G901),"Sim","Não")))</f>
        <v/>
      </c>
      <c r="P901" s="4" t="n"/>
    </row>
    <row r="902">
      <c r="A902" s="2" t="n"/>
      <c r="B902" s="32" t="n"/>
      <c r="C902" s="2" t="n"/>
      <c r="D902" s="2" t="n"/>
      <c r="E902" s="2" t="n"/>
      <c r="F902" s="4" t="n"/>
      <c r="G902" s="33" t="n"/>
      <c r="H902" s="33" t="n"/>
      <c r="I902" s="6" t="n"/>
      <c r="J902" s="6" t="n"/>
      <c r="K902" s="2" t="n"/>
      <c r="L902" s="2" t="n"/>
      <c r="M902" s="7">
        <f>IF(A902="","",IFERROR(VLOOKUP(L902,'Listas'!$A$2:$B$4,2,FALSE),0))</f>
        <v/>
      </c>
      <c r="N902" s="7">
        <f>IF(A902="","",IF(K902="Concluída",1,0))</f>
        <v/>
      </c>
      <c r="O902" s="8">
        <f>IF(A902="","",IF(K902="Pendente","Pendente",IF(AND(K902="Concluída",H902&gt;G902),"Sim","Não")))</f>
        <v/>
      </c>
      <c r="P902" s="4" t="n"/>
    </row>
    <row r="903">
      <c r="A903" s="2" t="n"/>
      <c r="B903" s="32" t="n"/>
      <c r="C903" s="2" t="n"/>
      <c r="D903" s="2" t="n"/>
      <c r="E903" s="2" t="n"/>
      <c r="F903" s="4" t="n"/>
      <c r="G903" s="33" t="n"/>
      <c r="H903" s="33" t="n"/>
      <c r="I903" s="6" t="n"/>
      <c r="J903" s="6" t="n"/>
      <c r="K903" s="2" t="n"/>
      <c r="L903" s="2" t="n"/>
      <c r="M903" s="9">
        <f>IF(A903="","",IFERROR(VLOOKUP(L903,'Listas'!$A$2:$B$4,2,FALSE),0))</f>
        <v/>
      </c>
      <c r="N903" s="9">
        <f>IF(A903="","",IF(K903="Concluída",1,0))</f>
        <v/>
      </c>
      <c r="O903" s="10">
        <f>IF(A903="","",IF(K903="Pendente","Pendente",IF(AND(K903="Concluída",H903&gt;G903),"Sim","Não")))</f>
        <v/>
      </c>
      <c r="P903" s="4" t="n"/>
    </row>
    <row r="904">
      <c r="A904" s="2" t="n"/>
      <c r="B904" s="32" t="n"/>
      <c r="C904" s="2" t="n"/>
      <c r="D904" s="2" t="n"/>
      <c r="E904" s="2" t="n"/>
      <c r="F904" s="4" t="n"/>
      <c r="G904" s="33" t="n"/>
      <c r="H904" s="33" t="n"/>
      <c r="I904" s="6" t="n"/>
      <c r="J904" s="6" t="n"/>
      <c r="K904" s="2" t="n"/>
      <c r="L904" s="2" t="n"/>
      <c r="M904" s="7">
        <f>IF(A904="","",IFERROR(VLOOKUP(L904,'Listas'!$A$2:$B$4,2,FALSE),0))</f>
        <v/>
      </c>
      <c r="N904" s="7">
        <f>IF(A904="","",IF(K904="Concluída",1,0))</f>
        <v/>
      </c>
      <c r="O904" s="8">
        <f>IF(A904="","",IF(K904="Pendente","Pendente",IF(AND(K904="Concluída",H904&gt;G904),"Sim","Não")))</f>
        <v/>
      </c>
      <c r="P904" s="4" t="n"/>
    </row>
    <row r="905">
      <c r="A905" s="2" t="n"/>
      <c r="B905" s="32" t="n"/>
      <c r="C905" s="2" t="n"/>
      <c r="D905" s="2" t="n"/>
      <c r="E905" s="2" t="n"/>
      <c r="F905" s="4" t="n"/>
      <c r="G905" s="33" t="n"/>
      <c r="H905" s="33" t="n"/>
      <c r="I905" s="6" t="n"/>
      <c r="J905" s="6" t="n"/>
      <c r="K905" s="2" t="n"/>
      <c r="L905" s="2" t="n"/>
      <c r="M905" s="9">
        <f>IF(A905="","",IFERROR(VLOOKUP(L905,'Listas'!$A$2:$B$4,2,FALSE),0))</f>
        <v/>
      </c>
      <c r="N905" s="9">
        <f>IF(A905="","",IF(K905="Concluída",1,0))</f>
        <v/>
      </c>
      <c r="O905" s="10">
        <f>IF(A905="","",IF(K905="Pendente","Pendente",IF(AND(K905="Concluída",H905&gt;G905),"Sim","Não")))</f>
        <v/>
      </c>
      <c r="P905" s="4" t="n"/>
    </row>
    <row r="906">
      <c r="A906" s="2" t="n"/>
      <c r="B906" s="32" t="n"/>
      <c r="C906" s="2" t="n"/>
      <c r="D906" s="2" t="n"/>
      <c r="E906" s="2" t="n"/>
      <c r="F906" s="4" t="n"/>
      <c r="G906" s="33" t="n"/>
      <c r="H906" s="33" t="n"/>
      <c r="I906" s="6" t="n"/>
      <c r="J906" s="6" t="n"/>
      <c r="K906" s="2" t="n"/>
      <c r="L906" s="2" t="n"/>
      <c r="M906" s="7">
        <f>IF(A906="","",IFERROR(VLOOKUP(L906,'Listas'!$A$2:$B$4,2,FALSE),0))</f>
        <v/>
      </c>
      <c r="N906" s="7">
        <f>IF(A906="","",IF(K906="Concluída",1,0))</f>
        <v/>
      </c>
      <c r="O906" s="8">
        <f>IF(A906="","",IF(K906="Pendente","Pendente",IF(AND(K906="Concluída",H906&gt;G906),"Sim","Não")))</f>
        <v/>
      </c>
      <c r="P906" s="4" t="n"/>
    </row>
    <row r="907">
      <c r="A907" s="2" t="n"/>
      <c r="B907" s="32" t="n"/>
      <c r="C907" s="2" t="n"/>
      <c r="D907" s="2" t="n"/>
      <c r="E907" s="2" t="n"/>
      <c r="F907" s="4" t="n"/>
      <c r="G907" s="33" t="n"/>
      <c r="H907" s="33" t="n"/>
      <c r="I907" s="6" t="n"/>
      <c r="J907" s="6" t="n"/>
      <c r="K907" s="2" t="n"/>
      <c r="L907" s="2" t="n"/>
      <c r="M907" s="9">
        <f>IF(A907="","",IFERROR(VLOOKUP(L907,'Listas'!$A$2:$B$4,2,FALSE),0))</f>
        <v/>
      </c>
      <c r="N907" s="9">
        <f>IF(A907="","",IF(K907="Concluída",1,0))</f>
        <v/>
      </c>
      <c r="O907" s="10">
        <f>IF(A907="","",IF(K907="Pendente","Pendente",IF(AND(K907="Concluída",H907&gt;G907),"Sim","Não")))</f>
        <v/>
      </c>
      <c r="P907" s="4" t="n"/>
    </row>
    <row r="908">
      <c r="A908" s="2" t="n"/>
      <c r="B908" s="32" t="n"/>
      <c r="C908" s="2" t="n"/>
      <c r="D908" s="2" t="n"/>
      <c r="E908" s="2" t="n"/>
      <c r="F908" s="4" t="n"/>
      <c r="G908" s="33" t="n"/>
      <c r="H908" s="33" t="n"/>
      <c r="I908" s="6" t="n"/>
      <c r="J908" s="6" t="n"/>
      <c r="K908" s="2" t="n"/>
      <c r="L908" s="2" t="n"/>
      <c r="M908" s="7">
        <f>IF(A908="","",IFERROR(VLOOKUP(L908,'Listas'!$A$2:$B$4,2,FALSE),0))</f>
        <v/>
      </c>
      <c r="N908" s="7">
        <f>IF(A908="","",IF(K908="Concluída",1,0))</f>
        <v/>
      </c>
      <c r="O908" s="8">
        <f>IF(A908="","",IF(K908="Pendente","Pendente",IF(AND(K908="Concluída",H908&gt;G908),"Sim","Não")))</f>
        <v/>
      </c>
      <c r="P908" s="4" t="n"/>
    </row>
    <row r="909">
      <c r="A909" s="2" t="n"/>
      <c r="B909" s="32" t="n"/>
      <c r="C909" s="2" t="n"/>
      <c r="D909" s="2" t="n"/>
      <c r="E909" s="2" t="n"/>
      <c r="F909" s="4" t="n"/>
      <c r="G909" s="33" t="n"/>
      <c r="H909" s="33" t="n"/>
      <c r="I909" s="6" t="n"/>
      <c r="J909" s="6" t="n"/>
      <c r="K909" s="2" t="n"/>
      <c r="L909" s="2" t="n"/>
      <c r="M909" s="9">
        <f>IF(A909="","",IFERROR(VLOOKUP(L909,'Listas'!$A$2:$B$4,2,FALSE),0))</f>
        <v/>
      </c>
      <c r="N909" s="9">
        <f>IF(A909="","",IF(K909="Concluída",1,0))</f>
        <v/>
      </c>
      <c r="O909" s="10">
        <f>IF(A909="","",IF(K909="Pendente","Pendente",IF(AND(K909="Concluída",H909&gt;G909),"Sim","Não")))</f>
        <v/>
      </c>
      <c r="P909" s="4" t="n"/>
    </row>
    <row r="910">
      <c r="A910" s="2" t="n"/>
      <c r="B910" s="32" t="n"/>
      <c r="C910" s="2" t="n"/>
      <c r="D910" s="2" t="n"/>
      <c r="E910" s="2" t="n"/>
      <c r="F910" s="4" t="n"/>
      <c r="G910" s="33" t="n"/>
      <c r="H910" s="33" t="n"/>
      <c r="I910" s="6" t="n"/>
      <c r="J910" s="6" t="n"/>
      <c r="K910" s="2" t="n"/>
      <c r="L910" s="2" t="n"/>
      <c r="M910" s="7">
        <f>IF(A910="","",IFERROR(VLOOKUP(L910,'Listas'!$A$2:$B$4,2,FALSE),0))</f>
        <v/>
      </c>
      <c r="N910" s="7">
        <f>IF(A910="","",IF(K910="Concluída",1,0))</f>
        <v/>
      </c>
      <c r="O910" s="8">
        <f>IF(A910="","",IF(K910="Pendente","Pendente",IF(AND(K910="Concluída",H910&gt;G910),"Sim","Não")))</f>
        <v/>
      </c>
      <c r="P910" s="4" t="n"/>
    </row>
    <row r="911">
      <c r="A911" s="2" t="n"/>
      <c r="B911" s="32" t="n"/>
      <c r="C911" s="2" t="n"/>
      <c r="D911" s="2" t="n"/>
      <c r="E911" s="2" t="n"/>
      <c r="F911" s="4" t="n"/>
      <c r="G911" s="33" t="n"/>
      <c r="H911" s="33" t="n"/>
      <c r="I911" s="6" t="n"/>
      <c r="J911" s="6" t="n"/>
      <c r="K911" s="2" t="n"/>
      <c r="L911" s="2" t="n"/>
      <c r="M911" s="9">
        <f>IF(A911="","",IFERROR(VLOOKUP(L911,'Listas'!$A$2:$B$4,2,FALSE),0))</f>
        <v/>
      </c>
      <c r="N911" s="9">
        <f>IF(A911="","",IF(K911="Concluída",1,0))</f>
        <v/>
      </c>
      <c r="O911" s="10">
        <f>IF(A911="","",IF(K911="Pendente","Pendente",IF(AND(K911="Concluída",H911&gt;G911),"Sim","Não")))</f>
        <v/>
      </c>
      <c r="P911" s="4" t="n"/>
    </row>
    <row r="912">
      <c r="A912" s="2" t="n"/>
      <c r="B912" s="32" t="n"/>
      <c r="C912" s="2" t="n"/>
      <c r="D912" s="2" t="n"/>
      <c r="E912" s="2" t="n"/>
      <c r="F912" s="4" t="n"/>
      <c r="G912" s="33" t="n"/>
      <c r="H912" s="33" t="n"/>
      <c r="I912" s="6" t="n"/>
      <c r="J912" s="6" t="n"/>
      <c r="K912" s="2" t="n"/>
      <c r="L912" s="2" t="n"/>
      <c r="M912" s="7">
        <f>IF(A912="","",IFERROR(VLOOKUP(L912,'Listas'!$A$2:$B$4,2,FALSE),0))</f>
        <v/>
      </c>
      <c r="N912" s="7">
        <f>IF(A912="","",IF(K912="Concluída",1,0))</f>
        <v/>
      </c>
      <c r="O912" s="8">
        <f>IF(A912="","",IF(K912="Pendente","Pendente",IF(AND(K912="Concluída",H912&gt;G912),"Sim","Não")))</f>
        <v/>
      </c>
      <c r="P912" s="4" t="n"/>
    </row>
    <row r="913">
      <c r="A913" s="2" t="n"/>
      <c r="B913" s="32" t="n"/>
      <c r="C913" s="2" t="n"/>
      <c r="D913" s="2" t="n"/>
      <c r="E913" s="2" t="n"/>
      <c r="F913" s="4" t="n"/>
      <c r="G913" s="33" t="n"/>
      <c r="H913" s="33" t="n"/>
      <c r="I913" s="6" t="n"/>
      <c r="J913" s="6" t="n"/>
      <c r="K913" s="2" t="n"/>
      <c r="L913" s="2" t="n"/>
      <c r="M913" s="9">
        <f>IF(A913="","",IFERROR(VLOOKUP(L913,'Listas'!$A$2:$B$4,2,FALSE),0))</f>
        <v/>
      </c>
      <c r="N913" s="9">
        <f>IF(A913="","",IF(K913="Concluída",1,0))</f>
        <v/>
      </c>
      <c r="O913" s="10">
        <f>IF(A913="","",IF(K913="Pendente","Pendente",IF(AND(K913="Concluída",H913&gt;G913),"Sim","Não")))</f>
        <v/>
      </c>
      <c r="P913" s="4" t="n"/>
    </row>
    <row r="914">
      <c r="A914" s="2" t="n"/>
      <c r="B914" s="32" t="n"/>
      <c r="C914" s="2" t="n"/>
      <c r="D914" s="2" t="n"/>
      <c r="E914" s="2" t="n"/>
      <c r="F914" s="4" t="n"/>
      <c r="G914" s="33" t="n"/>
      <c r="H914" s="33" t="n"/>
      <c r="I914" s="6" t="n"/>
      <c r="J914" s="6" t="n"/>
      <c r="K914" s="2" t="n"/>
      <c r="L914" s="2" t="n"/>
      <c r="M914" s="7">
        <f>IF(A914="","",IFERROR(VLOOKUP(L914,'Listas'!$A$2:$B$4,2,FALSE),0))</f>
        <v/>
      </c>
      <c r="N914" s="7">
        <f>IF(A914="","",IF(K914="Concluída",1,0))</f>
        <v/>
      </c>
      <c r="O914" s="8">
        <f>IF(A914="","",IF(K914="Pendente","Pendente",IF(AND(K914="Concluída",H914&gt;G914),"Sim","Não")))</f>
        <v/>
      </c>
      <c r="P914" s="4" t="n"/>
    </row>
    <row r="915">
      <c r="A915" s="2" t="n"/>
      <c r="B915" s="32" t="n"/>
      <c r="C915" s="2" t="n"/>
      <c r="D915" s="2" t="n"/>
      <c r="E915" s="2" t="n"/>
      <c r="F915" s="4" t="n"/>
      <c r="G915" s="33" t="n"/>
      <c r="H915" s="33" t="n"/>
      <c r="I915" s="6" t="n"/>
      <c r="J915" s="6" t="n"/>
      <c r="K915" s="2" t="n"/>
      <c r="L915" s="2" t="n"/>
      <c r="M915" s="9">
        <f>IF(A915="","",IFERROR(VLOOKUP(L915,'Listas'!$A$2:$B$4,2,FALSE),0))</f>
        <v/>
      </c>
      <c r="N915" s="9">
        <f>IF(A915="","",IF(K915="Concluída",1,0))</f>
        <v/>
      </c>
      <c r="O915" s="10">
        <f>IF(A915="","",IF(K915="Pendente","Pendente",IF(AND(K915="Concluída",H915&gt;G915),"Sim","Não")))</f>
        <v/>
      </c>
      <c r="P915" s="4" t="n"/>
    </row>
    <row r="916">
      <c r="A916" s="2" t="n"/>
      <c r="B916" s="32" t="n"/>
      <c r="C916" s="2" t="n"/>
      <c r="D916" s="2" t="n"/>
      <c r="E916" s="2" t="n"/>
      <c r="F916" s="4" t="n"/>
      <c r="G916" s="33" t="n"/>
      <c r="H916" s="33" t="n"/>
      <c r="I916" s="6" t="n"/>
      <c r="J916" s="6" t="n"/>
      <c r="K916" s="2" t="n"/>
      <c r="L916" s="2" t="n"/>
      <c r="M916" s="7">
        <f>IF(A916="","",IFERROR(VLOOKUP(L916,'Listas'!$A$2:$B$4,2,FALSE),0))</f>
        <v/>
      </c>
      <c r="N916" s="7">
        <f>IF(A916="","",IF(K916="Concluída",1,0))</f>
        <v/>
      </c>
      <c r="O916" s="8">
        <f>IF(A916="","",IF(K916="Pendente","Pendente",IF(AND(K916="Concluída",H916&gt;G916),"Sim","Não")))</f>
        <v/>
      </c>
      <c r="P916" s="4" t="n"/>
    </row>
    <row r="917">
      <c r="A917" s="2" t="n"/>
      <c r="B917" s="32" t="n"/>
      <c r="C917" s="2" t="n"/>
      <c r="D917" s="2" t="n"/>
      <c r="E917" s="2" t="n"/>
      <c r="F917" s="4" t="n"/>
      <c r="G917" s="33" t="n"/>
      <c r="H917" s="33" t="n"/>
      <c r="I917" s="6" t="n"/>
      <c r="J917" s="6" t="n"/>
      <c r="K917" s="2" t="n"/>
      <c r="L917" s="2" t="n"/>
      <c r="M917" s="9">
        <f>IF(A917="","",IFERROR(VLOOKUP(L917,'Listas'!$A$2:$B$4,2,FALSE),0))</f>
        <v/>
      </c>
      <c r="N917" s="9">
        <f>IF(A917="","",IF(K917="Concluída",1,0))</f>
        <v/>
      </c>
      <c r="O917" s="10">
        <f>IF(A917="","",IF(K917="Pendente","Pendente",IF(AND(K917="Concluída",H917&gt;G917),"Sim","Não")))</f>
        <v/>
      </c>
      <c r="P917" s="4" t="n"/>
    </row>
    <row r="918">
      <c r="A918" s="2" t="n"/>
      <c r="B918" s="32" t="n"/>
      <c r="C918" s="2" t="n"/>
      <c r="D918" s="2" t="n"/>
      <c r="E918" s="2" t="n"/>
      <c r="F918" s="4" t="n"/>
      <c r="G918" s="33" t="n"/>
      <c r="H918" s="33" t="n"/>
      <c r="I918" s="6" t="n"/>
      <c r="J918" s="6" t="n"/>
      <c r="K918" s="2" t="n"/>
      <c r="L918" s="2" t="n"/>
      <c r="M918" s="7">
        <f>IF(A918="","",IFERROR(VLOOKUP(L918,'Listas'!$A$2:$B$4,2,FALSE),0))</f>
        <v/>
      </c>
      <c r="N918" s="7">
        <f>IF(A918="","",IF(K918="Concluída",1,0))</f>
        <v/>
      </c>
      <c r="O918" s="8">
        <f>IF(A918="","",IF(K918="Pendente","Pendente",IF(AND(K918="Concluída",H918&gt;G918),"Sim","Não")))</f>
        <v/>
      </c>
      <c r="P918" s="4" t="n"/>
    </row>
    <row r="919">
      <c r="A919" s="2" t="n"/>
      <c r="B919" s="32" t="n"/>
      <c r="C919" s="2" t="n"/>
      <c r="D919" s="2" t="n"/>
      <c r="E919" s="2" t="n"/>
      <c r="F919" s="4" t="n"/>
      <c r="G919" s="33" t="n"/>
      <c r="H919" s="33" t="n"/>
      <c r="I919" s="6" t="n"/>
      <c r="J919" s="6" t="n"/>
      <c r="K919" s="2" t="n"/>
      <c r="L919" s="2" t="n"/>
      <c r="M919" s="9">
        <f>IF(A919="","",IFERROR(VLOOKUP(L919,'Listas'!$A$2:$B$4,2,FALSE),0))</f>
        <v/>
      </c>
      <c r="N919" s="9">
        <f>IF(A919="","",IF(K919="Concluída",1,0))</f>
        <v/>
      </c>
      <c r="O919" s="10">
        <f>IF(A919="","",IF(K919="Pendente","Pendente",IF(AND(K919="Concluída",H919&gt;G919),"Sim","Não")))</f>
        <v/>
      </c>
      <c r="P919" s="4" t="n"/>
    </row>
    <row r="920">
      <c r="A920" s="2" t="n"/>
      <c r="B920" s="32" t="n"/>
      <c r="C920" s="2" t="n"/>
      <c r="D920" s="2" t="n"/>
      <c r="E920" s="2" t="n"/>
      <c r="F920" s="4" t="n"/>
      <c r="G920" s="33" t="n"/>
      <c r="H920" s="33" t="n"/>
      <c r="I920" s="6" t="n"/>
      <c r="J920" s="6" t="n"/>
      <c r="K920" s="2" t="n"/>
      <c r="L920" s="2" t="n"/>
      <c r="M920" s="7">
        <f>IF(A920="","",IFERROR(VLOOKUP(L920,'Listas'!$A$2:$B$4,2,FALSE),0))</f>
        <v/>
      </c>
      <c r="N920" s="7">
        <f>IF(A920="","",IF(K920="Concluída",1,0))</f>
        <v/>
      </c>
      <c r="O920" s="8">
        <f>IF(A920="","",IF(K920="Pendente","Pendente",IF(AND(K920="Concluída",H920&gt;G920),"Sim","Não")))</f>
        <v/>
      </c>
      <c r="P920" s="4" t="n"/>
    </row>
    <row r="921">
      <c r="A921" s="2" t="n"/>
      <c r="B921" s="32" t="n"/>
      <c r="C921" s="2" t="n"/>
      <c r="D921" s="2" t="n"/>
      <c r="E921" s="2" t="n"/>
      <c r="F921" s="4" t="n"/>
      <c r="G921" s="33" t="n"/>
      <c r="H921" s="33" t="n"/>
      <c r="I921" s="6" t="n"/>
      <c r="J921" s="6" t="n"/>
      <c r="K921" s="2" t="n"/>
      <c r="L921" s="2" t="n"/>
      <c r="M921" s="9">
        <f>IF(A921="","",IFERROR(VLOOKUP(L921,'Listas'!$A$2:$B$4,2,FALSE),0))</f>
        <v/>
      </c>
      <c r="N921" s="9">
        <f>IF(A921="","",IF(K921="Concluída",1,0))</f>
        <v/>
      </c>
      <c r="O921" s="10">
        <f>IF(A921="","",IF(K921="Pendente","Pendente",IF(AND(K921="Concluída",H921&gt;G921),"Sim","Não")))</f>
        <v/>
      </c>
      <c r="P921" s="4" t="n"/>
    </row>
    <row r="922">
      <c r="A922" s="2" t="n"/>
      <c r="B922" s="32" t="n"/>
      <c r="C922" s="2" t="n"/>
      <c r="D922" s="2" t="n"/>
      <c r="E922" s="2" t="n"/>
      <c r="F922" s="4" t="n"/>
      <c r="G922" s="33" t="n"/>
      <c r="H922" s="33" t="n"/>
      <c r="I922" s="6" t="n"/>
      <c r="J922" s="6" t="n"/>
      <c r="K922" s="2" t="n"/>
      <c r="L922" s="2" t="n"/>
      <c r="M922" s="7">
        <f>IF(A922="","",IFERROR(VLOOKUP(L922,'Listas'!$A$2:$B$4,2,FALSE),0))</f>
        <v/>
      </c>
      <c r="N922" s="7">
        <f>IF(A922="","",IF(K922="Concluída",1,0))</f>
        <v/>
      </c>
      <c r="O922" s="8">
        <f>IF(A922="","",IF(K922="Pendente","Pendente",IF(AND(K922="Concluída",H922&gt;G922),"Sim","Não")))</f>
        <v/>
      </c>
      <c r="P922" s="4" t="n"/>
    </row>
    <row r="923">
      <c r="A923" s="2" t="n"/>
      <c r="B923" s="32" t="n"/>
      <c r="C923" s="2" t="n"/>
      <c r="D923" s="2" t="n"/>
      <c r="E923" s="2" t="n"/>
      <c r="F923" s="4" t="n"/>
      <c r="G923" s="33" t="n"/>
      <c r="H923" s="33" t="n"/>
      <c r="I923" s="6" t="n"/>
      <c r="J923" s="6" t="n"/>
      <c r="K923" s="2" t="n"/>
      <c r="L923" s="2" t="n"/>
      <c r="M923" s="9">
        <f>IF(A923="","",IFERROR(VLOOKUP(L923,'Listas'!$A$2:$B$4,2,FALSE),0))</f>
        <v/>
      </c>
      <c r="N923" s="9">
        <f>IF(A923="","",IF(K923="Concluída",1,0))</f>
        <v/>
      </c>
      <c r="O923" s="10">
        <f>IF(A923="","",IF(K923="Pendente","Pendente",IF(AND(K923="Concluída",H923&gt;G923),"Sim","Não")))</f>
        <v/>
      </c>
      <c r="P923" s="4" t="n"/>
    </row>
    <row r="924">
      <c r="A924" s="2" t="n"/>
      <c r="B924" s="32" t="n"/>
      <c r="C924" s="2" t="n"/>
      <c r="D924" s="2" t="n"/>
      <c r="E924" s="2" t="n"/>
      <c r="F924" s="4" t="n"/>
      <c r="G924" s="33" t="n"/>
      <c r="H924" s="33" t="n"/>
      <c r="I924" s="6" t="n"/>
      <c r="J924" s="6" t="n"/>
      <c r="K924" s="2" t="n"/>
      <c r="L924" s="2" t="n"/>
      <c r="M924" s="7">
        <f>IF(A924="","",IFERROR(VLOOKUP(L924,'Listas'!$A$2:$B$4,2,FALSE),0))</f>
        <v/>
      </c>
      <c r="N924" s="7">
        <f>IF(A924="","",IF(K924="Concluída",1,0))</f>
        <v/>
      </c>
      <c r="O924" s="8">
        <f>IF(A924="","",IF(K924="Pendente","Pendente",IF(AND(K924="Concluída",H924&gt;G924),"Sim","Não")))</f>
        <v/>
      </c>
      <c r="P924" s="4" t="n"/>
    </row>
    <row r="925">
      <c r="A925" s="2" t="n"/>
      <c r="B925" s="32" t="n"/>
      <c r="C925" s="2" t="n"/>
      <c r="D925" s="2" t="n"/>
      <c r="E925" s="2" t="n"/>
      <c r="F925" s="4" t="n"/>
      <c r="G925" s="33" t="n"/>
      <c r="H925" s="33" t="n"/>
      <c r="I925" s="6" t="n"/>
      <c r="J925" s="6" t="n"/>
      <c r="K925" s="2" t="n"/>
      <c r="L925" s="2" t="n"/>
      <c r="M925" s="9">
        <f>IF(A925="","",IFERROR(VLOOKUP(L925,'Listas'!$A$2:$B$4,2,FALSE),0))</f>
        <v/>
      </c>
      <c r="N925" s="9">
        <f>IF(A925="","",IF(K925="Concluída",1,0))</f>
        <v/>
      </c>
      <c r="O925" s="10">
        <f>IF(A925="","",IF(K925="Pendente","Pendente",IF(AND(K925="Concluída",H925&gt;G925),"Sim","Não")))</f>
        <v/>
      </c>
      <c r="P925" s="4" t="n"/>
    </row>
    <row r="926">
      <c r="A926" s="2" t="n"/>
      <c r="B926" s="32" t="n"/>
      <c r="C926" s="2" t="n"/>
      <c r="D926" s="2" t="n"/>
      <c r="E926" s="2" t="n"/>
      <c r="F926" s="4" t="n"/>
      <c r="G926" s="33" t="n"/>
      <c r="H926" s="33" t="n"/>
      <c r="I926" s="6" t="n"/>
      <c r="J926" s="6" t="n"/>
      <c r="K926" s="2" t="n"/>
      <c r="L926" s="2" t="n"/>
      <c r="M926" s="7">
        <f>IF(A926="","",IFERROR(VLOOKUP(L926,'Listas'!$A$2:$B$4,2,FALSE),0))</f>
        <v/>
      </c>
      <c r="N926" s="7">
        <f>IF(A926="","",IF(K926="Concluída",1,0))</f>
        <v/>
      </c>
      <c r="O926" s="8">
        <f>IF(A926="","",IF(K926="Pendente","Pendente",IF(AND(K926="Concluída",H926&gt;G926),"Sim","Não")))</f>
        <v/>
      </c>
      <c r="P926" s="4" t="n"/>
    </row>
    <row r="927">
      <c r="A927" s="2" t="n"/>
      <c r="B927" s="32" t="n"/>
      <c r="C927" s="2" t="n"/>
      <c r="D927" s="2" t="n"/>
      <c r="E927" s="2" t="n"/>
      <c r="F927" s="4" t="n"/>
      <c r="G927" s="33" t="n"/>
      <c r="H927" s="33" t="n"/>
      <c r="I927" s="6" t="n"/>
      <c r="J927" s="6" t="n"/>
      <c r="K927" s="2" t="n"/>
      <c r="L927" s="2" t="n"/>
      <c r="M927" s="9">
        <f>IF(A927="","",IFERROR(VLOOKUP(L927,'Listas'!$A$2:$B$4,2,FALSE),0))</f>
        <v/>
      </c>
      <c r="N927" s="9">
        <f>IF(A927="","",IF(K927="Concluída",1,0))</f>
        <v/>
      </c>
      <c r="O927" s="10">
        <f>IF(A927="","",IF(K927="Pendente","Pendente",IF(AND(K927="Concluída",H927&gt;G927),"Sim","Não")))</f>
        <v/>
      </c>
      <c r="P927" s="4" t="n"/>
    </row>
    <row r="928">
      <c r="A928" s="2" t="n"/>
      <c r="B928" s="32" t="n"/>
      <c r="C928" s="2" t="n"/>
      <c r="D928" s="2" t="n"/>
      <c r="E928" s="2" t="n"/>
      <c r="F928" s="4" t="n"/>
      <c r="G928" s="33" t="n"/>
      <c r="H928" s="33" t="n"/>
      <c r="I928" s="6" t="n"/>
      <c r="J928" s="6" t="n"/>
      <c r="K928" s="2" t="n"/>
      <c r="L928" s="2" t="n"/>
      <c r="M928" s="7">
        <f>IF(A928="","",IFERROR(VLOOKUP(L928,'Listas'!$A$2:$B$4,2,FALSE),0))</f>
        <v/>
      </c>
      <c r="N928" s="7">
        <f>IF(A928="","",IF(K928="Concluída",1,0))</f>
        <v/>
      </c>
      <c r="O928" s="8">
        <f>IF(A928="","",IF(K928="Pendente","Pendente",IF(AND(K928="Concluída",H928&gt;G928),"Sim","Não")))</f>
        <v/>
      </c>
      <c r="P928" s="4" t="n"/>
    </row>
    <row r="929">
      <c r="A929" s="2" t="n"/>
      <c r="B929" s="32" t="n"/>
      <c r="C929" s="2" t="n"/>
      <c r="D929" s="2" t="n"/>
      <c r="E929" s="2" t="n"/>
      <c r="F929" s="4" t="n"/>
      <c r="G929" s="33" t="n"/>
      <c r="H929" s="33" t="n"/>
      <c r="I929" s="6" t="n"/>
      <c r="J929" s="6" t="n"/>
      <c r="K929" s="2" t="n"/>
      <c r="L929" s="2" t="n"/>
      <c r="M929" s="9">
        <f>IF(A929="","",IFERROR(VLOOKUP(L929,'Listas'!$A$2:$B$4,2,FALSE),0))</f>
        <v/>
      </c>
      <c r="N929" s="9">
        <f>IF(A929="","",IF(K929="Concluída",1,0))</f>
        <v/>
      </c>
      <c r="O929" s="10">
        <f>IF(A929="","",IF(K929="Pendente","Pendente",IF(AND(K929="Concluída",H929&gt;G929),"Sim","Não")))</f>
        <v/>
      </c>
      <c r="P929" s="4" t="n"/>
    </row>
    <row r="930">
      <c r="A930" s="2" t="n"/>
      <c r="B930" s="32" t="n"/>
      <c r="C930" s="2" t="n"/>
      <c r="D930" s="2" t="n"/>
      <c r="E930" s="2" t="n"/>
      <c r="F930" s="4" t="n"/>
      <c r="G930" s="33" t="n"/>
      <c r="H930" s="33" t="n"/>
      <c r="I930" s="6" t="n"/>
      <c r="J930" s="6" t="n"/>
      <c r="K930" s="2" t="n"/>
      <c r="L930" s="2" t="n"/>
      <c r="M930" s="7">
        <f>IF(A930="","",IFERROR(VLOOKUP(L930,'Listas'!$A$2:$B$4,2,FALSE),0))</f>
        <v/>
      </c>
      <c r="N930" s="7">
        <f>IF(A930="","",IF(K930="Concluída",1,0))</f>
        <v/>
      </c>
      <c r="O930" s="8">
        <f>IF(A930="","",IF(K930="Pendente","Pendente",IF(AND(K930="Concluída",H930&gt;G930),"Sim","Não")))</f>
        <v/>
      </c>
      <c r="P930" s="4" t="n"/>
    </row>
    <row r="931">
      <c r="A931" s="2" t="n"/>
      <c r="B931" s="32" t="n"/>
      <c r="C931" s="2" t="n"/>
      <c r="D931" s="2" t="n"/>
      <c r="E931" s="2" t="n"/>
      <c r="F931" s="4" t="n"/>
      <c r="G931" s="33" t="n"/>
      <c r="H931" s="33" t="n"/>
      <c r="I931" s="6" t="n"/>
      <c r="J931" s="6" t="n"/>
      <c r="K931" s="2" t="n"/>
      <c r="L931" s="2" t="n"/>
      <c r="M931" s="9">
        <f>IF(A931="","",IFERROR(VLOOKUP(L931,'Listas'!$A$2:$B$4,2,FALSE),0))</f>
        <v/>
      </c>
      <c r="N931" s="9">
        <f>IF(A931="","",IF(K931="Concluída",1,0))</f>
        <v/>
      </c>
      <c r="O931" s="10">
        <f>IF(A931="","",IF(K931="Pendente","Pendente",IF(AND(K931="Concluída",H931&gt;G931),"Sim","Não")))</f>
        <v/>
      </c>
      <c r="P931" s="4" t="n"/>
    </row>
    <row r="932">
      <c r="A932" s="2" t="n"/>
      <c r="B932" s="32" t="n"/>
      <c r="C932" s="2" t="n"/>
      <c r="D932" s="2" t="n"/>
      <c r="E932" s="2" t="n"/>
      <c r="F932" s="4" t="n"/>
      <c r="G932" s="33" t="n"/>
      <c r="H932" s="33" t="n"/>
      <c r="I932" s="6" t="n"/>
      <c r="J932" s="6" t="n"/>
      <c r="K932" s="2" t="n"/>
      <c r="L932" s="2" t="n"/>
      <c r="M932" s="7">
        <f>IF(A932="","",IFERROR(VLOOKUP(L932,'Listas'!$A$2:$B$4,2,FALSE),0))</f>
        <v/>
      </c>
      <c r="N932" s="7">
        <f>IF(A932="","",IF(K932="Concluída",1,0))</f>
        <v/>
      </c>
      <c r="O932" s="8">
        <f>IF(A932="","",IF(K932="Pendente","Pendente",IF(AND(K932="Concluída",H932&gt;G932),"Sim","Não")))</f>
        <v/>
      </c>
      <c r="P932" s="4" t="n"/>
    </row>
    <row r="933">
      <c r="A933" s="2" t="n"/>
      <c r="B933" s="32" t="n"/>
      <c r="C933" s="2" t="n"/>
      <c r="D933" s="2" t="n"/>
      <c r="E933" s="2" t="n"/>
      <c r="F933" s="4" t="n"/>
      <c r="G933" s="33" t="n"/>
      <c r="H933" s="33" t="n"/>
      <c r="I933" s="6" t="n"/>
      <c r="J933" s="6" t="n"/>
      <c r="K933" s="2" t="n"/>
      <c r="L933" s="2" t="n"/>
      <c r="M933" s="9">
        <f>IF(A933="","",IFERROR(VLOOKUP(L933,'Listas'!$A$2:$B$4,2,FALSE),0))</f>
        <v/>
      </c>
      <c r="N933" s="9">
        <f>IF(A933="","",IF(K933="Concluída",1,0))</f>
        <v/>
      </c>
      <c r="O933" s="10">
        <f>IF(A933="","",IF(K933="Pendente","Pendente",IF(AND(K933="Concluída",H933&gt;G933),"Sim","Não")))</f>
        <v/>
      </c>
      <c r="P933" s="4" t="n"/>
    </row>
    <row r="934">
      <c r="A934" s="2" t="n"/>
      <c r="B934" s="32" t="n"/>
      <c r="C934" s="2" t="n"/>
      <c r="D934" s="2" t="n"/>
      <c r="E934" s="2" t="n"/>
      <c r="F934" s="4" t="n"/>
      <c r="G934" s="33" t="n"/>
      <c r="H934" s="33" t="n"/>
      <c r="I934" s="6" t="n"/>
      <c r="J934" s="6" t="n"/>
      <c r="K934" s="2" t="n"/>
      <c r="L934" s="2" t="n"/>
      <c r="M934" s="7">
        <f>IF(A934="","",IFERROR(VLOOKUP(L934,'Listas'!$A$2:$B$4,2,FALSE),0))</f>
        <v/>
      </c>
      <c r="N934" s="7">
        <f>IF(A934="","",IF(K934="Concluída",1,0))</f>
        <v/>
      </c>
      <c r="O934" s="8">
        <f>IF(A934="","",IF(K934="Pendente","Pendente",IF(AND(K934="Concluída",H934&gt;G934),"Sim","Não")))</f>
        <v/>
      </c>
      <c r="P934" s="4" t="n"/>
    </row>
    <row r="935">
      <c r="A935" s="2" t="n"/>
      <c r="B935" s="32" t="n"/>
      <c r="C935" s="2" t="n"/>
      <c r="D935" s="2" t="n"/>
      <c r="E935" s="2" t="n"/>
      <c r="F935" s="4" t="n"/>
      <c r="G935" s="33" t="n"/>
      <c r="H935" s="33" t="n"/>
      <c r="I935" s="6" t="n"/>
      <c r="J935" s="6" t="n"/>
      <c r="K935" s="2" t="n"/>
      <c r="L935" s="2" t="n"/>
      <c r="M935" s="9">
        <f>IF(A935="","",IFERROR(VLOOKUP(L935,'Listas'!$A$2:$B$4,2,FALSE),0))</f>
        <v/>
      </c>
      <c r="N935" s="9">
        <f>IF(A935="","",IF(K935="Concluída",1,0))</f>
        <v/>
      </c>
      <c r="O935" s="10">
        <f>IF(A935="","",IF(K935="Pendente","Pendente",IF(AND(K935="Concluída",H935&gt;G935),"Sim","Não")))</f>
        <v/>
      </c>
      <c r="P935" s="4" t="n"/>
    </row>
    <row r="936">
      <c r="A936" s="2" t="n"/>
      <c r="B936" s="32" t="n"/>
      <c r="C936" s="2" t="n"/>
      <c r="D936" s="2" t="n"/>
      <c r="E936" s="2" t="n"/>
      <c r="F936" s="4" t="n"/>
      <c r="G936" s="33" t="n"/>
      <c r="H936" s="33" t="n"/>
      <c r="I936" s="6" t="n"/>
      <c r="J936" s="6" t="n"/>
      <c r="K936" s="2" t="n"/>
      <c r="L936" s="2" t="n"/>
      <c r="M936" s="7">
        <f>IF(A936="","",IFERROR(VLOOKUP(L936,'Listas'!$A$2:$B$4,2,FALSE),0))</f>
        <v/>
      </c>
      <c r="N936" s="7">
        <f>IF(A936="","",IF(K936="Concluída",1,0))</f>
        <v/>
      </c>
      <c r="O936" s="8">
        <f>IF(A936="","",IF(K936="Pendente","Pendente",IF(AND(K936="Concluída",H936&gt;G936),"Sim","Não")))</f>
        <v/>
      </c>
      <c r="P936" s="4" t="n"/>
    </row>
    <row r="937">
      <c r="A937" s="2" t="n"/>
      <c r="B937" s="32" t="n"/>
      <c r="C937" s="2" t="n"/>
      <c r="D937" s="2" t="n"/>
      <c r="E937" s="2" t="n"/>
      <c r="F937" s="4" t="n"/>
      <c r="G937" s="33" t="n"/>
      <c r="H937" s="33" t="n"/>
      <c r="I937" s="6" t="n"/>
      <c r="J937" s="6" t="n"/>
      <c r="K937" s="2" t="n"/>
      <c r="L937" s="2" t="n"/>
      <c r="M937" s="9">
        <f>IF(A937="","",IFERROR(VLOOKUP(L937,'Listas'!$A$2:$B$4,2,FALSE),0))</f>
        <v/>
      </c>
      <c r="N937" s="9">
        <f>IF(A937="","",IF(K937="Concluída",1,0))</f>
        <v/>
      </c>
      <c r="O937" s="10">
        <f>IF(A937="","",IF(K937="Pendente","Pendente",IF(AND(K937="Concluída",H937&gt;G937),"Sim","Não")))</f>
        <v/>
      </c>
      <c r="P937" s="4" t="n"/>
    </row>
    <row r="938">
      <c r="A938" s="2" t="n"/>
      <c r="B938" s="32" t="n"/>
      <c r="C938" s="2" t="n"/>
      <c r="D938" s="2" t="n"/>
      <c r="E938" s="2" t="n"/>
      <c r="F938" s="4" t="n"/>
      <c r="G938" s="33" t="n"/>
      <c r="H938" s="33" t="n"/>
      <c r="I938" s="6" t="n"/>
      <c r="J938" s="6" t="n"/>
      <c r="K938" s="2" t="n"/>
      <c r="L938" s="2" t="n"/>
      <c r="M938" s="7">
        <f>IF(A938="","",IFERROR(VLOOKUP(L938,'Listas'!$A$2:$B$4,2,FALSE),0))</f>
        <v/>
      </c>
      <c r="N938" s="7">
        <f>IF(A938="","",IF(K938="Concluída",1,0))</f>
        <v/>
      </c>
      <c r="O938" s="8">
        <f>IF(A938="","",IF(K938="Pendente","Pendente",IF(AND(K938="Concluída",H938&gt;G938),"Sim","Não")))</f>
        <v/>
      </c>
      <c r="P938" s="4" t="n"/>
    </row>
    <row r="939">
      <c r="A939" s="2" t="n"/>
      <c r="B939" s="32" t="n"/>
      <c r="C939" s="2" t="n"/>
      <c r="D939" s="2" t="n"/>
      <c r="E939" s="2" t="n"/>
      <c r="F939" s="4" t="n"/>
      <c r="G939" s="33" t="n"/>
      <c r="H939" s="33" t="n"/>
      <c r="I939" s="6" t="n"/>
      <c r="J939" s="6" t="n"/>
      <c r="K939" s="2" t="n"/>
      <c r="L939" s="2" t="n"/>
      <c r="M939" s="9">
        <f>IF(A939="","",IFERROR(VLOOKUP(L939,'Listas'!$A$2:$B$4,2,FALSE),0))</f>
        <v/>
      </c>
      <c r="N939" s="9">
        <f>IF(A939="","",IF(K939="Concluída",1,0))</f>
        <v/>
      </c>
      <c r="O939" s="10">
        <f>IF(A939="","",IF(K939="Pendente","Pendente",IF(AND(K939="Concluída",H939&gt;G939),"Sim","Não")))</f>
        <v/>
      </c>
      <c r="P939" s="4" t="n"/>
    </row>
    <row r="940">
      <c r="A940" s="2" t="n"/>
      <c r="B940" s="32" t="n"/>
      <c r="C940" s="2" t="n"/>
      <c r="D940" s="2" t="n"/>
      <c r="E940" s="2" t="n"/>
      <c r="F940" s="4" t="n"/>
      <c r="G940" s="33" t="n"/>
      <c r="H940" s="33" t="n"/>
      <c r="I940" s="6" t="n"/>
      <c r="J940" s="6" t="n"/>
      <c r="K940" s="2" t="n"/>
      <c r="L940" s="2" t="n"/>
      <c r="M940" s="7">
        <f>IF(A940="","",IFERROR(VLOOKUP(L940,'Listas'!$A$2:$B$4,2,FALSE),0))</f>
        <v/>
      </c>
      <c r="N940" s="7">
        <f>IF(A940="","",IF(K940="Concluída",1,0))</f>
        <v/>
      </c>
      <c r="O940" s="8">
        <f>IF(A940="","",IF(K940="Pendente","Pendente",IF(AND(K940="Concluída",H940&gt;G940),"Sim","Não")))</f>
        <v/>
      </c>
      <c r="P940" s="4" t="n"/>
    </row>
    <row r="941">
      <c r="A941" s="2" t="n"/>
      <c r="B941" s="32" t="n"/>
      <c r="C941" s="2" t="n"/>
      <c r="D941" s="2" t="n"/>
      <c r="E941" s="2" t="n"/>
      <c r="F941" s="4" t="n"/>
      <c r="G941" s="33" t="n"/>
      <c r="H941" s="33" t="n"/>
      <c r="I941" s="6" t="n"/>
      <c r="J941" s="6" t="n"/>
      <c r="K941" s="2" t="n"/>
      <c r="L941" s="2" t="n"/>
      <c r="M941" s="9">
        <f>IF(A941="","",IFERROR(VLOOKUP(L941,'Listas'!$A$2:$B$4,2,FALSE),0))</f>
        <v/>
      </c>
      <c r="N941" s="9">
        <f>IF(A941="","",IF(K941="Concluída",1,0))</f>
        <v/>
      </c>
      <c r="O941" s="10">
        <f>IF(A941="","",IF(K941="Pendente","Pendente",IF(AND(K941="Concluída",H941&gt;G941),"Sim","Não")))</f>
        <v/>
      </c>
      <c r="P941" s="4" t="n"/>
    </row>
    <row r="942">
      <c r="A942" s="2" t="n"/>
      <c r="B942" s="32" t="n"/>
      <c r="C942" s="2" t="n"/>
      <c r="D942" s="2" t="n"/>
      <c r="E942" s="2" t="n"/>
      <c r="F942" s="4" t="n"/>
      <c r="G942" s="33" t="n"/>
      <c r="H942" s="33" t="n"/>
      <c r="I942" s="6" t="n"/>
      <c r="J942" s="6" t="n"/>
      <c r="K942" s="2" t="n"/>
      <c r="L942" s="2" t="n"/>
      <c r="M942" s="7">
        <f>IF(A942="","",IFERROR(VLOOKUP(L942,'Listas'!$A$2:$B$4,2,FALSE),0))</f>
        <v/>
      </c>
      <c r="N942" s="7">
        <f>IF(A942="","",IF(K942="Concluída",1,0))</f>
        <v/>
      </c>
      <c r="O942" s="8">
        <f>IF(A942="","",IF(K942="Pendente","Pendente",IF(AND(K942="Concluída",H942&gt;G942),"Sim","Não")))</f>
        <v/>
      </c>
      <c r="P942" s="4" t="n"/>
    </row>
    <row r="943">
      <c r="A943" s="2" t="n"/>
      <c r="B943" s="32" t="n"/>
      <c r="C943" s="2" t="n"/>
      <c r="D943" s="2" t="n"/>
      <c r="E943" s="2" t="n"/>
      <c r="F943" s="4" t="n"/>
      <c r="G943" s="33" t="n"/>
      <c r="H943" s="33" t="n"/>
      <c r="I943" s="6" t="n"/>
      <c r="J943" s="6" t="n"/>
      <c r="K943" s="2" t="n"/>
      <c r="L943" s="2" t="n"/>
      <c r="M943" s="9">
        <f>IF(A943="","",IFERROR(VLOOKUP(L943,'Listas'!$A$2:$B$4,2,FALSE),0))</f>
        <v/>
      </c>
      <c r="N943" s="9">
        <f>IF(A943="","",IF(K943="Concluída",1,0))</f>
        <v/>
      </c>
      <c r="O943" s="10">
        <f>IF(A943="","",IF(K943="Pendente","Pendente",IF(AND(K943="Concluída",H943&gt;G943),"Sim","Não")))</f>
        <v/>
      </c>
      <c r="P943" s="4" t="n"/>
    </row>
    <row r="944">
      <c r="A944" s="2" t="n"/>
      <c r="B944" s="32" t="n"/>
      <c r="C944" s="2" t="n"/>
      <c r="D944" s="2" t="n"/>
      <c r="E944" s="2" t="n"/>
      <c r="F944" s="4" t="n"/>
      <c r="G944" s="33" t="n"/>
      <c r="H944" s="33" t="n"/>
      <c r="I944" s="6" t="n"/>
      <c r="J944" s="6" t="n"/>
      <c r="K944" s="2" t="n"/>
      <c r="L944" s="2" t="n"/>
      <c r="M944" s="7">
        <f>IF(A944="","",IFERROR(VLOOKUP(L944,'Listas'!$A$2:$B$4,2,FALSE),0))</f>
        <v/>
      </c>
      <c r="N944" s="7">
        <f>IF(A944="","",IF(K944="Concluída",1,0))</f>
        <v/>
      </c>
      <c r="O944" s="8">
        <f>IF(A944="","",IF(K944="Pendente","Pendente",IF(AND(K944="Concluída",H944&gt;G944),"Sim","Não")))</f>
        <v/>
      </c>
      <c r="P944" s="4" t="n"/>
    </row>
    <row r="945">
      <c r="A945" s="2" t="n"/>
      <c r="B945" s="32" t="n"/>
      <c r="C945" s="2" t="n"/>
      <c r="D945" s="2" t="n"/>
      <c r="E945" s="2" t="n"/>
      <c r="F945" s="4" t="n"/>
      <c r="G945" s="33" t="n"/>
      <c r="H945" s="33" t="n"/>
      <c r="I945" s="6" t="n"/>
      <c r="J945" s="6" t="n"/>
      <c r="K945" s="2" t="n"/>
      <c r="L945" s="2" t="n"/>
      <c r="M945" s="9">
        <f>IF(A945="","",IFERROR(VLOOKUP(L945,'Listas'!$A$2:$B$4,2,FALSE),0))</f>
        <v/>
      </c>
      <c r="N945" s="9">
        <f>IF(A945="","",IF(K945="Concluída",1,0))</f>
        <v/>
      </c>
      <c r="O945" s="10">
        <f>IF(A945="","",IF(K945="Pendente","Pendente",IF(AND(K945="Concluída",H945&gt;G945),"Sim","Não")))</f>
        <v/>
      </c>
      <c r="P945" s="4" t="n"/>
    </row>
    <row r="946">
      <c r="A946" s="2" t="n"/>
      <c r="B946" s="32" t="n"/>
      <c r="C946" s="2" t="n"/>
      <c r="D946" s="2" t="n"/>
      <c r="E946" s="2" t="n"/>
      <c r="F946" s="4" t="n"/>
      <c r="G946" s="33" t="n"/>
      <c r="H946" s="33" t="n"/>
      <c r="I946" s="6" t="n"/>
      <c r="J946" s="6" t="n"/>
      <c r="K946" s="2" t="n"/>
      <c r="L946" s="2" t="n"/>
      <c r="M946" s="7">
        <f>IF(A946="","",IFERROR(VLOOKUP(L946,'Listas'!$A$2:$B$4,2,FALSE),0))</f>
        <v/>
      </c>
      <c r="N946" s="7">
        <f>IF(A946="","",IF(K946="Concluída",1,0))</f>
        <v/>
      </c>
      <c r="O946" s="8">
        <f>IF(A946="","",IF(K946="Pendente","Pendente",IF(AND(K946="Concluída",H946&gt;G946),"Sim","Não")))</f>
        <v/>
      </c>
      <c r="P946" s="4" t="n"/>
    </row>
    <row r="947">
      <c r="A947" s="2" t="n"/>
      <c r="B947" s="32" t="n"/>
      <c r="C947" s="2" t="n"/>
      <c r="D947" s="2" t="n"/>
      <c r="E947" s="2" t="n"/>
      <c r="F947" s="4" t="n"/>
      <c r="G947" s="33" t="n"/>
      <c r="H947" s="33" t="n"/>
      <c r="I947" s="6" t="n"/>
      <c r="J947" s="6" t="n"/>
      <c r="K947" s="2" t="n"/>
      <c r="L947" s="2" t="n"/>
      <c r="M947" s="9">
        <f>IF(A947="","",IFERROR(VLOOKUP(L947,'Listas'!$A$2:$B$4,2,FALSE),0))</f>
        <v/>
      </c>
      <c r="N947" s="9">
        <f>IF(A947="","",IF(K947="Concluída",1,0))</f>
        <v/>
      </c>
      <c r="O947" s="10">
        <f>IF(A947="","",IF(K947="Pendente","Pendente",IF(AND(K947="Concluída",H947&gt;G947),"Sim","Não")))</f>
        <v/>
      </c>
      <c r="P947" s="4" t="n"/>
    </row>
    <row r="948">
      <c r="A948" s="2" t="n"/>
      <c r="B948" s="32" t="n"/>
      <c r="C948" s="2" t="n"/>
      <c r="D948" s="2" t="n"/>
      <c r="E948" s="2" t="n"/>
      <c r="F948" s="4" t="n"/>
      <c r="G948" s="33" t="n"/>
      <c r="H948" s="33" t="n"/>
      <c r="I948" s="6" t="n"/>
      <c r="J948" s="6" t="n"/>
      <c r="K948" s="2" t="n"/>
      <c r="L948" s="2" t="n"/>
      <c r="M948" s="7">
        <f>IF(A948="","",IFERROR(VLOOKUP(L948,'Listas'!$A$2:$B$4,2,FALSE),0))</f>
        <v/>
      </c>
      <c r="N948" s="7">
        <f>IF(A948="","",IF(K948="Concluída",1,0))</f>
        <v/>
      </c>
      <c r="O948" s="8">
        <f>IF(A948="","",IF(K948="Pendente","Pendente",IF(AND(K948="Concluída",H948&gt;G948),"Sim","Não")))</f>
        <v/>
      </c>
      <c r="P948" s="4" t="n"/>
    </row>
    <row r="949">
      <c r="A949" s="2" t="n"/>
      <c r="B949" s="32" t="n"/>
      <c r="C949" s="2" t="n"/>
      <c r="D949" s="2" t="n"/>
      <c r="E949" s="2" t="n"/>
      <c r="F949" s="4" t="n"/>
      <c r="G949" s="33" t="n"/>
      <c r="H949" s="33" t="n"/>
      <c r="I949" s="6" t="n"/>
      <c r="J949" s="6" t="n"/>
      <c r="K949" s="2" t="n"/>
      <c r="L949" s="2" t="n"/>
      <c r="M949" s="9">
        <f>IF(A949="","",IFERROR(VLOOKUP(L949,'Listas'!$A$2:$B$4,2,FALSE),0))</f>
        <v/>
      </c>
      <c r="N949" s="9">
        <f>IF(A949="","",IF(K949="Concluída",1,0))</f>
        <v/>
      </c>
      <c r="O949" s="10">
        <f>IF(A949="","",IF(K949="Pendente","Pendente",IF(AND(K949="Concluída",H949&gt;G949),"Sim","Não")))</f>
        <v/>
      </c>
      <c r="P949" s="4" t="n"/>
    </row>
    <row r="950">
      <c r="A950" s="2" t="n"/>
      <c r="B950" s="32" t="n"/>
      <c r="C950" s="2" t="n"/>
      <c r="D950" s="2" t="n"/>
      <c r="E950" s="2" t="n"/>
      <c r="F950" s="4" t="n"/>
      <c r="G950" s="33" t="n"/>
      <c r="H950" s="33" t="n"/>
      <c r="I950" s="6" t="n"/>
      <c r="J950" s="6" t="n"/>
      <c r="K950" s="2" t="n"/>
      <c r="L950" s="2" t="n"/>
      <c r="M950" s="7">
        <f>IF(A950="","",IFERROR(VLOOKUP(L950,'Listas'!$A$2:$B$4,2,FALSE),0))</f>
        <v/>
      </c>
      <c r="N950" s="7">
        <f>IF(A950="","",IF(K950="Concluída",1,0))</f>
        <v/>
      </c>
      <c r="O950" s="8">
        <f>IF(A950="","",IF(K950="Pendente","Pendente",IF(AND(K950="Concluída",H950&gt;G950),"Sim","Não")))</f>
        <v/>
      </c>
      <c r="P950" s="4" t="n"/>
    </row>
    <row r="951">
      <c r="A951" s="2" t="n"/>
      <c r="B951" s="32" t="n"/>
      <c r="C951" s="2" t="n"/>
      <c r="D951" s="2" t="n"/>
      <c r="E951" s="2" t="n"/>
      <c r="F951" s="4" t="n"/>
      <c r="G951" s="33" t="n"/>
      <c r="H951" s="33" t="n"/>
      <c r="I951" s="6" t="n"/>
      <c r="J951" s="6" t="n"/>
      <c r="K951" s="2" t="n"/>
      <c r="L951" s="2" t="n"/>
      <c r="M951" s="9">
        <f>IF(A951="","",IFERROR(VLOOKUP(L951,'Listas'!$A$2:$B$4,2,FALSE),0))</f>
        <v/>
      </c>
      <c r="N951" s="9">
        <f>IF(A951="","",IF(K951="Concluída",1,0))</f>
        <v/>
      </c>
      <c r="O951" s="10">
        <f>IF(A951="","",IF(K951="Pendente","Pendente",IF(AND(K951="Concluída",H951&gt;G951),"Sim","Não")))</f>
        <v/>
      </c>
      <c r="P951" s="4" t="n"/>
    </row>
    <row r="952">
      <c r="A952" s="2" t="n"/>
      <c r="B952" s="32" t="n"/>
      <c r="C952" s="2" t="n"/>
      <c r="D952" s="2" t="n"/>
      <c r="E952" s="2" t="n"/>
      <c r="F952" s="4" t="n"/>
      <c r="G952" s="33" t="n"/>
      <c r="H952" s="33" t="n"/>
      <c r="I952" s="6" t="n"/>
      <c r="J952" s="6" t="n"/>
      <c r="K952" s="2" t="n"/>
      <c r="L952" s="2" t="n"/>
      <c r="M952" s="7">
        <f>IF(A952="","",IFERROR(VLOOKUP(L952,'Listas'!$A$2:$B$4,2,FALSE),0))</f>
        <v/>
      </c>
      <c r="N952" s="7">
        <f>IF(A952="","",IF(K952="Concluída",1,0))</f>
        <v/>
      </c>
      <c r="O952" s="8">
        <f>IF(A952="","",IF(K952="Pendente","Pendente",IF(AND(K952="Concluída",H952&gt;G952),"Sim","Não")))</f>
        <v/>
      </c>
      <c r="P952" s="4" t="n"/>
    </row>
    <row r="953">
      <c r="A953" s="2" t="n"/>
      <c r="B953" s="32" t="n"/>
      <c r="C953" s="2" t="n"/>
      <c r="D953" s="2" t="n"/>
      <c r="E953" s="2" t="n"/>
      <c r="F953" s="4" t="n"/>
      <c r="G953" s="33" t="n"/>
      <c r="H953" s="33" t="n"/>
      <c r="I953" s="6" t="n"/>
      <c r="J953" s="6" t="n"/>
      <c r="K953" s="2" t="n"/>
      <c r="L953" s="2" t="n"/>
      <c r="M953" s="9">
        <f>IF(A953="","",IFERROR(VLOOKUP(L953,'Listas'!$A$2:$B$4,2,FALSE),0))</f>
        <v/>
      </c>
      <c r="N953" s="9">
        <f>IF(A953="","",IF(K953="Concluída",1,0))</f>
        <v/>
      </c>
      <c r="O953" s="10">
        <f>IF(A953="","",IF(K953="Pendente","Pendente",IF(AND(K953="Concluída",H953&gt;G953),"Sim","Não")))</f>
        <v/>
      </c>
      <c r="P953" s="4" t="n"/>
    </row>
    <row r="954">
      <c r="A954" s="2" t="n"/>
      <c r="B954" s="32" t="n"/>
      <c r="C954" s="2" t="n"/>
      <c r="D954" s="2" t="n"/>
      <c r="E954" s="2" t="n"/>
      <c r="F954" s="4" t="n"/>
      <c r="G954" s="33" t="n"/>
      <c r="H954" s="33" t="n"/>
      <c r="I954" s="6" t="n"/>
      <c r="J954" s="6" t="n"/>
      <c r="K954" s="2" t="n"/>
      <c r="L954" s="2" t="n"/>
      <c r="M954" s="7">
        <f>IF(A954="","",IFERROR(VLOOKUP(L954,'Listas'!$A$2:$B$4,2,FALSE),0))</f>
        <v/>
      </c>
      <c r="N954" s="7">
        <f>IF(A954="","",IF(K954="Concluída",1,0))</f>
        <v/>
      </c>
      <c r="O954" s="8">
        <f>IF(A954="","",IF(K954="Pendente","Pendente",IF(AND(K954="Concluída",H954&gt;G954),"Sim","Não")))</f>
        <v/>
      </c>
      <c r="P954" s="4" t="n"/>
    </row>
    <row r="955">
      <c r="A955" s="2" t="n"/>
      <c r="B955" s="32" t="n"/>
      <c r="C955" s="2" t="n"/>
      <c r="D955" s="2" t="n"/>
      <c r="E955" s="2" t="n"/>
      <c r="F955" s="4" t="n"/>
      <c r="G955" s="33" t="n"/>
      <c r="H955" s="33" t="n"/>
      <c r="I955" s="6" t="n"/>
      <c r="J955" s="6" t="n"/>
      <c r="K955" s="2" t="n"/>
      <c r="L955" s="2" t="n"/>
      <c r="M955" s="9">
        <f>IF(A955="","",IFERROR(VLOOKUP(L955,'Listas'!$A$2:$B$4,2,FALSE),0))</f>
        <v/>
      </c>
      <c r="N955" s="9">
        <f>IF(A955="","",IF(K955="Concluída",1,0))</f>
        <v/>
      </c>
      <c r="O955" s="10">
        <f>IF(A955="","",IF(K955="Pendente","Pendente",IF(AND(K955="Concluída",H955&gt;G955),"Sim","Não")))</f>
        <v/>
      </c>
      <c r="P955" s="4" t="n"/>
    </row>
    <row r="956">
      <c r="A956" s="2" t="n"/>
      <c r="B956" s="32" t="n"/>
      <c r="C956" s="2" t="n"/>
      <c r="D956" s="2" t="n"/>
      <c r="E956" s="2" t="n"/>
      <c r="F956" s="4" t="n"/>
      <c r="G956" s="33" t="n"/>
      <c r="H956" s="33" t="n"/>
      <c r="I956" s="6" t="n"/>
      <c r="J956" s="6" t="n"/>
      <c r="K956" s="2" t="n"/>
      <c r="L956" s="2" t="n"/>
      <c r="M956" s="7">
        <f>IF(A956="","",IFERROR(VLOOKUP(L956,'Listas'!$A$2:$B$4,2,FALSE),0))</f>
        <v/>
      </c>
      <c r="N956" s="7">
        <f>IF(A956="","",IF(K956="Concluída",1,0))</f>
        <v/>
      </c>
      <c r="O956" s="8">
        <f>IF(A956="","",IF(K956="Pendente","Pendente",IF(AND(K956="Concluída",H956&gt;G956),"Sim","Não")))</f>
        <v/>
      </c>
      <c r="P956" s="4" t="n"/>
    </row>
    <row r="957">
      <c r="A957" s="2" t="n"/>
      <c r="B957" s="32" t="n"/>
      <c r="C957" s="2" t="n"/>
      <c r="D957" s="2" t="n"/>
      <c r="E957" s="2" t="n"/>
      <c r="F957" s="4" t="n"/>
      <c r="G957" s="33" t="n"/>
      <c r="H957" s="33" t="n"/>
      <c r="I957" s="6" t="n"/>
      <c r="J957" s="6" t="n"/>
      <c r="K957" s="2" t="n"/>
      <c r="L957" s="2" t="n"/>
      <c r="M957" s="9">
        <f>IF(A957="","",IFERROR(VLOOKUP(L957,'Listas'!$A$2:$B$4,2,FALSE),0))</f>
        <v/>
      </c>
      <c r="N957" s="9">
        <f>IF(A957="","",IF(K957="Concluída",1,0))</f>
        <v/>
      </c>
      <c r="O957" s="10">
        <f>IF(A957="","",IF(K957="Pendente","Pendente",IF(AND(K957="Concluída",H957&gt;G957),"Sim","Não")))</f>
        <v/>
      </c>
      <c r="P957" s="4" t="n"/>
    </row>
    <row r="958">
      <c r="A958" s="2" t="n"/>
      <c r="B958" s="32" t="n"/>
      <c r="C958" s="2" t="n"/>
      <c r="D958" s="2" t="n"/>
      <c r="E958" s="2" t="n"/>
      <c r="F958" s="4" t="n"/>
      <c r="G958" s="33" t="n"/>
      <c r="H958" s="33" t="n"/>
      <c r="I958" s="6" t="n"/>
      <c r="J958" s="6" t="n"/>
      <c r="K958" s="2" t="n"/>
      <c r="L958" s="2" t="n"/>
      <c r="M958" s="7">
        <f>IF(A958="","",IFERROR(VLOOKUP(L958,'Listas'!$A$2:$B$4,2,FALSE),0))</f>
        <v/>
      </c>
      <c r="N958" s="7">
        <f>IF(A958="","",IF(K958="Concluída",1,0))</f>
        <v/>
      </c>
      <c r="O958" s="8">
        <f>IF(A958="","",IF(K958="Pendente","Pendente",IF(AND(K958="Concluída",H958&gt;G958),"Sim","Não")))</f>
        <v/>
      </c>
      <c r="P958" s="4" t="n"/>
    </row>
    <row r="959">
      <c r="A959" s="2" t="n"/>
      <c r="B959" s="32" t="n"/>
      <c r="C959" s="2" t="n"/>
      <c r="D959" s="2" t="n"/>
      <c r="E959" s="2" t="n"/>
      <c r="F959" s="4" t="n"/>
      <c r="G959" s="33" t="n"/>
      <c r="H959" s="33" t="n"/>
      <c r="I959" s="6" t="n"/>
      <c r="J959" s="6" t="n"/>
      <c r="K959" s="2" t="n"/>
      <c r="L959" s="2" t="n"/>
      <c r="M959" s="9">
        <f>IF(A959="","",IFERROR(VLOOKUP(L959,'Listas'!$A$2:$B$4,2,FALSE),0))</f>
        <v/>
      </c>
      <c r="N959" s="9">
        <f>IF(A959="","",IF(K959="Concluída",1,0))</f>
        <v/>
      </c>
      <c r="O959" s="10">
        <f>IF(A959="","",IF(K959="Pendente","Pendente",IF(AND(K959="Concluída",H959&gt;G959),"Sim","Não")))</f>
        <v/>
      </c>
      <c r="P959" s="4" t="n"/>
    </row>
    <row r="960">
      <c r="A960" s="2" t="n"/>
      <c r="B960" s="32" t="n"/>
      <c r="C960" s="2" t="n"/>
      <c r="D960" s="2" t="n"/>
      <c r="E960" s="2" t="n"/>
      <c r="F960" s="4" t="n"/>
      <c r="G960" s="33" t="n"/>
      <c r="H960" s="33" t="n"/>
      <c r="I960" s="6" t="n"/>
      <c r="J960" s="6" t="n"/>
      <c r="K960" s="2" t="n"/>
      <c r="L960" s="2" t="n"/>
      <c r="M960" s="7">
        <f>IF(A960="","",IFERROR(VLOOKUP(L960,'Listas'!$A$2:$B$4,2,FALSE),0))</f>
        <v/>
      </c>
      <c r="N960" s="7">
        <f>IF(A960="","",IF(K960="Concluída",1,0))</f>
        <v/>
      </c>
      <c r="O960" s="8">
        <f>IF(A960="","",IF(K960="Pendente","Pendente",IF(AND(K960="Concluída",H960&gt;G960),"Sim","Não")))</f>
        <v/>
      </c>
      <c r="P960" s="4" t="n"/>
    </row>
    <row r="961">
      <c r="A961" s="2" t="n"/>
      <c r="B961" s="32" t="n"/>
      <c r="C961" s="2" t="n"/>
      <c r="D961" s="2" t="n"/>
      <c r="E961" s="2" t="n"/>
      <c r="F961" s="4" t="n"/>
      <c r="G961" s="33" t="n"/>
      <c r="H961" s="33" t="n"/>
      <c r="I961" s="6" t="n"/>
      <c r="J961" s="6" t="n"/>
      <c r="K961" s="2" t="n"/>
      <c r="L961" s="2" t="n"/>
      <c r="M961" s="9">
        <f>IF(A961="","",IFERROR(VLOOKUP(L961,'Listas'!$A$2:$B$4,2,FALSE),0))</f>
        <v/>
      </c>
      <c r="N961" s="9">
        <f>IF(A961="","",IF(K961="Concluída",1,0))</f>
        <v/>
      </c>
      <c r="O961" s="10">
        <f>IF(A961="","",IF(K961="Pendente","Pendente",IF(AND(K961="Concluída",H961&gt;G961),"Sim","Não")))</f>
        <v/>
      </c>
      <c r="P961" s="4" t="n"/>
    </row>
    <row r="962">
      <c r="A962" s="2" t="n"/>
      <c r="B962" s="32" t="n"/>
      <c r="C962" s="2" t="n"/>
      <c r="D962" s="2" t="n"/>
      <c r="E962" s="2" t="n"/>
      <c r="F962" s="4" t="n"/>
      <c r="G962" s="33" t="n"/>
      <c r="H962" s="33" t="n"/>
      <c r="I962" s="6" t="n"/>
      <c r="J962" s="6" t="n"/>
      <c r="K962" s="2" t="n"/>
      <c r="L962" s="2" t="n"/>
      <c r="M962" s="7">
        <f>IF(A962="","",IFERROR(VLOOKUP(L962,'Listas'!$A$2:$B$4,2,FALSE),0))</f>
        <v/>
      </c>
      <c r="N962" s="7">
        <f>IF(A962="","",IF(K962="Concluída",1,0))</f>
        <v/>
      </c>
      <c r="O962" s="8">
        <f>IF(A962="","",IF(K962="Pendente","Pendente",IF(AND(K962="Concluída",H962&gt;G962),"Sim","Não")))</f>
        <v/>
      </c>
      <c r="P962" s="4" t="n"/>
    </row>
    <row r="963">
      <c r="A963" s="2" t="n"/>
      <c r="B963" s="32" t="n"/>
      <c r="C963" s="2" t="n"/>
      <c r="D963" s="2" t="n"/>
      <c r="E963" s="2" t="n"/>
      <c r="F963" s="4" t="n"/>
      <c r="G963" s="33" t="n"/>
      <c r="H963" s="33" t="n"/>
      <c r="I963" s="6" t="n"/>
      <c r="J963" s="6" t="n"/>
      <c r="K963" s="2" t="n"/>
      <c r="L963" s="2" t="n"/>
      <c r="M963" s="9">
        <f>IF(A963="","",IFERROR(VLOOKUP(L963,'Listas'!$A$2:$B$4,2,FALSE),0))</f>
        <v/>
      </c>
      <c r="N963" s="9">
        <f>IF(A963="","",IF(K963="Concluída",1,0))</f>
        <v/>
      </c>
      <c r="O963" s="10">
        <f>IF(A963="","",IF(K963="Pendente","Pendente",IF(AND(K963="Concluída",H963&gt;G963),"Sim","Não")))</f>
        <v/>
      </c>
      <c r="P963" s="4" t="n"/>
    </row>
    <row r="964">
      <c r="A964" s="2" t="n"/>
      <c r="B964" s="32" t="n"/>
      <c r="C964" s="2" t="n"/>
      <c r="D964" s="2" t="n"/>
      <c r="E964" s="2" t="n"/>
      <c r="F964" s="4" t="n"/>
      <c r="G964" s="33" t="n"/>
      <c r="H964" s="33" t="n"/>
      <c r="I964" s="6" t="n"/>
      <c r="J964" s="6" t="n"/>
      <c r="K964" s="2" t="n"/>
      <c r="L964" s="2" t="n"/>
      <c r="M964" s="7">
        <f>IF(A964="","",IFERROR(VLOOKUP(L964,'Listas'!$A$2:$B$4,2,FALSE),0))</f>
        <v/>
      </c>
      <c r="N964" s="7">
        <f>IF(A964="","",IF(K964="Concluída",1,0))</f>
        <v/>
      </c>
      <c r="O964" s="8">
        <f>IF(A964="","",IF(K964="Pendente","Pendente",IF(AND(K964="Concluída",H964&gt;G964),"Sim","Não")))</f>
        <v/>
      </c>
      <c r="P964" s="4" t="n"/>
    </row>
    <row r="965">
      <c r="A965" s="2" t="n"/>
      <c r="B965" s="32" t="n"/>
      <c r="C965" s="2" t="n"/>
      <c r="D965" s="2" t="n"/>
      <c r="E965" s="2" t="n"/>
      <c r="F965" s="4" t="n"/>
      <c r="G965" s="33" t="n"/>
      <c r="H965" s="33" t="n"/>
      <c r="I965" s="6" t="n"/>
      <c r="J965" s="6" t="n"/>
      <c r="K965" s="2" t="n"/>
      <c r="L965" s="2" t="n"/>
      <c r="M965" s="9">
        <f>IF(A965="","",IFERROR(VLOOKUP(L965,'Listas'!$A$2:$B$4,2,FALSE),0))</f>
        <v/>
      </c>
      <c r="N965" s="9">
        <f>IF(A965="","",IF(K965="Concluída",1,0))</f>
        <v/>
      </c>
      <c r="O965" s="10">
        <f>IF(A965="","",IF(K965="Pendente","Pendente",IF(AND(K965="Concluída",H965&gt;G965),"Sim","Não")))</f>
        <v/>
      </c>
      <c r="P965" s="4" t="n"/>
    </row>
    <row r="966">
      <c r="A966" s="2" t="n"/>
      <c r="B966" s="32" t="n"/>
      <c r="C966" s="2" t="n"/>
      <c r="D966" s="2" t="n"/>
      <c r="E966" s="2" t="n"/>
      <c r="F966" s="4" t="n"/>
      <c r="G966" s="33" t="n"/>
      <c r="H966" s="33" t="n"/>
      <c r="I966" s="6" t="n"/>
      <c r="J966" s="6" t="n"/>
      <c r="K966" s="2" t="n"/>
      <c r="L966" s="2" t="n"/>
      <c r="M966" s="7">
        <f>IF(A966="","",IFERROR(VLOOKUP(L966,'Listas'!$A$2:$B$4,2,FALSE),0))</f>
        <v/>
      </c>
      <c r="N966" s="7">
        <f>IF(A966="","",IF(K966="Concluída",1,0))</f>
        <v/>
      </c>
      <c r="O966" s="8">
        <f>IF(A966="","",IF(K966="Pendente","Pendente",IF(AND(K966="Concluída",H966&gt;G966),"Sim","Não")))</f>
        <v/>
      </c>
      <c r="P966" s="4" t="n"/>
    </row>
    <row r="967">
      <c r="A967" s="2" t="n"/>
      <c r="B967" s="32" t="n"/>
      <c r="C967" s="2" t="n"/>
      <c r="D967" s="2" t="n"/>
      <c r="E967" s="2" t="n"/>
      <c r="F967" s="4" t="n"/>
      <c r="G967" s="33" t="n"/>
      <c r="H967" s="33" t="n"/>
      <c r="I967" s="6" t="n"/>
      <c r="J967" s="6" t="n"/>
      <c r="K967" s="2" t="n"/>
      <c r="L967" s="2" t="n"/>
      <c r="M967" s="9">
        <f>IF(A967="","",IFERROR(VLOOKUP(L967,'Listas'!$A$2:$B$4,2,FALSE),0))</f>
        <v/>
      </c>
      <c r="N967" s="9">
        <f>IF(A967="","",IF(K967="Concluída",1,0))</f>
        <v/>
      </c>
      <c r="O967" s="10">
        <f>IF(A967="","",IF(K967="Pendente","Pendente",IF(AND(K967="Concluída",H967&gt;G967),"Sim","Não")))</f>
        <v/>
      </c>
      <c r="P967" s="4" t="n"/>
    </row>
    <row r="968">
      <c r="A968" s="2" t="n"/>
      <c r="B968" s="32" t="n"/>
      <c r="C968" s="2" t="n"/>
      <c r="D968" s="2" t="n"/>
      <c r="E968" s="2" t="n"/>
      <c r="F968" s="4" t="n"/>
      <c r="G968" s="33" t="n"/>
      <c r="H968" s="33" t="n"/>
      <c r="I968" s="6" t="n"/>
      <c r="J968" s="6" t="n"/>
      <c r="K968" s="2" t="n"/>
      <c r="L968" s="2" t="n"/>
      <c r="M968" s="7">
        <f>IF(A968="","",IFERROR(VLOOKUP(L968,'Listas'!$A$2:$B$4,2,FALSE),0))</f>
        <v/>
      </c>
      <c r="N968" s="7">
        <f>IF(A968="","",IF(K968="Concluída",1,0))</f>
        <v/>
      </c>
      <c r="O968" s="8">
        <f>IF(A968="","",IF(K968="Pendente","Pendente",IF(AND(K968="Concluída",H968&gt;G968),"Sim","Não")))</f>
        <v/>
      </c>
      <c r="P968" s="4" t="n"/>
    </row>
    <row r="969">
      <c r="A969" s="2" t="n"/>
      <c r="B969" s="32" t="n"/>
      <c r="C969" s="2" t="n"/>
      <c r="D969" s="2" t="n"/>
      <c r="E969" s="2" t="n"/>
      <c r="F969" s="4" t="n"/>
      <c r="G969" s="33" t="n"/>
      <c r="H969" s="33" t="n"/>
      <c r="I969" s="6" t="n"/>
      <c r="J969" s="6" t="n"/>
      <c r="K969" s="2" t="n"/>
      <c r="L969" s="2" t="n"/>
      <c r="M969" s="9">
        <f>IF(A969="","",IFERROR(VLOOKUP(L969,'Listas'!$A$2:$B$4,2,FALSE),0))</f>
        <v/>
      </c>
      <c r="N969" s="9">
        <f>IF(A969="","",IF(K969="Concluída",1,0))</f>
        <v/>
      </c>
      <c r="O969" s="10">
        <f>IF(A969="","",IF(K969="Pendente","Pendente",IF(AND(K969="Concluída",H969&gt;G969),"Sim","Não")))</f>
        <v/>
      </c>
      <c r="P969" s="4" t="n"/>
    </row>
    <row r="970">
      <c r="A970" s="2" t="n"/>
      <c r="B970" s="32" t="n"/>
      <c r="C970" s="2" t="n"/>
      <c r="D970" s="2" t="n"/>
      <c r="E970" s="2" t="n"/>
      <c r="F970" s="4" t="n"/>
      <c r="G970" s="33" t="n"/>
      <c r="H970" s="33" t="n"/>
      <c r="I970" s="6" t="n"/>
      <c r="J970" s="6" t="n"/>
      <c r="K970" s="2" t="n"/>
      <c r="L970" s="2" t="n"/>
      <c r="M970" s="7">
        <f>IF(A970="","",IFERROR(VLOOKUP(L970,'Listas'!$A$2:$B$4,2,FALSE),0))</f>
        <v/>
      </c>
      <c r="N970" s="7">
        <f>IF(A970="","",IF(K970="Concluída",1,0))</f>
        <v/>
      </c>
      <c r="O970" s="8">
        <f>IF(A970="","",IF(K970="Pendente","Pendente",IF(AND(K970="Concluída",H970&gt;G970),"Sim","Não")))</f>
        <v/>
      </c>
      <c r="P970" s="4" t="n"/>
    </row>
    <row r="971">
      <c r="A971" s="2" t="n"/>
      <c r="B971" s="32" t="n"/>
      <c r="C971" s="2" t="n"/>
      <c r="D971" s="2" t="n"/>
      <c r="E971" s="2" t="n"/>
      <c r="F971" s="4" t="n"/>
      <c r="G971" s="33" t="n"/>
      <c r="H971" s="33" t="n"/>
      <c r="I971" s="6" t="n"/>
      <c r="J971" s="6" t="n"/>
      <c r="K971" s="2" t="n"/>
      <c r="L971" s="2" t="n"/>
      <c r="M971" s="9">
        <f>IF(A971="","",IFERROR(VLOOKUP(L971,'Listas'!$A$2:$B$4,2,FALSE),0))</f>
        <v/>
      </c>
      <c r="N971" s="9">
        <f>IF(A971="","",IF(K971="Concluída",1,0))</f>
        <v/>
      </c>
      <c r="O971" s="10">
        <f>IF(A971="","",IF(K971="Pendente","Pendente",IF(AND(K971="Concluída",H971&gt;G971),"Sim","Não")))</f>
        <v/>
      </c>
      <c r="P971" s="4" t="n"/>
    </row>
    <row r="972">
      <c r="A972" s="2" t="n"/>
      <c r="B972" s="32" t="n"/>
      <c r="C972" s="2" t="n"/>
      <c r="D972" s="2" t="n"/>
      <c r="E972" s="2" t="n"/>
      <c r="F972" s="4" t="n"/>
      <c r="G972" s="33" t="n"/>
      <c r="H972" s="33" t="n"/>
      <c r="I972" s="6" t="n"/>
      <c r="J972" s="6" t="n"/>
      <c r="K972" s="2" t="n"/>
      <c r="L972" s="2" t="n"/>
      <c r="M972" s="7">
        <f>IF(A972="","",IFERROR(VLOOKUP(L972,'Listas'!$A$2:$B$4,2,FALSE),0))</f>
        <v/>
      </c>
      <c r="N972" s="7">
        <f>IF(A972="","",IF(K972="Concluída",1,0))</f>
        <v/>
      </c>
      <c r="O972" s="8">
        <f>IF(A972="","",IF(K972="Pendente","Pendente",IF(AND(K972="Concluída",H972&gt;G972),"Sim","Não")))</f>
        <v/>
      </c>
      <c r="P972" s="4" t="n"/>
    </row>
    <row r="973">
      <c r="A973" s="2" t="n"/>
      <c r="B973" s="32" t="n"/>
      <c r="C973" s="2" t="n"/>
      <c r="D973" s="2" t="n"/>
      <c r="E973" s="2" t="n"/>
      <c r="F973" s="4" t="n"/>
      <c r="G973" s="33" t="n"/>
      <c r="H973" s="33" t="n"/>
      <c r="I973" s="6" t="n"/>
      <c r="J973" s="6" t="n"/>
      <c r="K973" s="2" t="n"/>
      <c r="L973" s="2" t="n"/>
      <c r="M973" s="9">
        <f>IF(A973="","",IFERROR(VLOOKUP(L973,'Listas'!$A$2:$B$4,2,FALSE),0))</f>
        <v/>
      </c>
      <c r="N973" s="9">
        <f>IF(A973="","",IF(K973="Concluída",1,0))</f>
        <v/>
      </c>
      <c r="O973" s="10">
        <f>IF(A973="","",IF(K973="Pendente","Pendente",IF(AND(K973="Concluída",H973&gt;G973),"Sim","Não")))</f>
        <v/>
      </c>
      <c r="P973" s="4" t="n"/>
    </row>
    <row r="974">
      <c r="A974" s="2" t="n"/>
      <c r="B974" s="32" t="n"/>
      <c r="C974" s="2" t="n"/>
      <c r="D974" s="2" t="n"/>
      <c r="E974" s="2" t="n"/>
      <c r="F974" s="4" t="n"/>
      <c r="G974" s="33" t="n"/>
      <c r="H974" s="33" t="n"/>
      <c r="I974" s="6" t="n"/>
      <c r="J974" s="6" t="n"/>
      <c r="K974" s="2" t="n"/>
      <c r="L974" s="2" t="n"/>
      <c r="M974" s="7">
        <f>IF(A974="","",IFERROR(VLOOKUP(L974,'Listas'!$A$2:$B$4,2,FALSE),0))</f>
        <v/>
      </c>
      <c r="N974" s="7">
        <f>IF(A974="","",IF(K974="Concluída",1,0))</f>
        <v/>
      </c>
      <c r="O974" s="8">
        <f>IF(A974="","",IF(K974="Pendente","Pendente",IF(AND(K974="Concluída",H974&gt;G974),"Sim","Não")))</f>
        <v/>
      </c>
      <c r="P974" s="4" t="n"/>
    </row>
    <row r="975">
      <c r="A975" s="2" t="n"/>
      <c r="B975" s="32" t="n"/>
      <c r="C975" s="2" t="n"/>
      <c r="D975" s="2" t="n"/>
      <c r="E975" s="2" t="n"/>
      <c r="F975" s="4" t="n"/>
      <c r="G975" s="33" t="n"/>
      <c r="H975" s="33" t="n"/>
      <c r="I975" s="6" t="n"/>
      <c r="J975" s="6" t="n"/>
      <c r="K975" s="2" t="n"/>
      <c r="L975" s="2" t="n"/>
      <c r="M975" s="9">
        <f>IF(A975="","",IFERROR(VLOOKUP(L975,'Listas'!$A$2:$B$4,2,FALSE),0))</f>
        <v/>
      </c>
      <c r="N975" s="9">
        <f>IF(A975="","",IF(K975="Concluída",1,0))</f>
        <v/>
      </c>
      <c r="O975" s="10">
        <f>IF(A975="","",IF(K975="Pendente","Pendente",IF(AND(K975="Concluída",H975&gt;G975),"Sim","Não")))</f>
        <v/>
      </c>
      <c r="P975" s="4" t="n"/>
    </row>
    <row r="976">
      <c r="A976" s="2" t="n"/>
      <c r="B976" s="32" t="n"/>
      <c r="C976" s="2" t="n"/>
      <c r="D976" s="2" t="n"/>
      <c r="E976" s="2" t="n"/>
      <c r="F976" s="4" t="n"/>
      <c r="G976" s="33" t="n"/>
      <c r="H976" s="33" t="n"/>
      <c r="I976" s="6" t="n"/>
      <c r="J976" s="6" t="n"/>
      <c r="K976" s="2" t="n"/>
      <c r="L976" s="2" t="n"/>
      <c r="M976" s="7">
        <f>IF(A976="","",IFERROR(VLOOKUP(L976,'Listas'!$A$2:$B$4,2,FALSE),0))</f>
        <v/>
      </c>
      <c r="N976" s="7">
        <f>IF(A976="","",IF(K976="Concluída",1,0))</f>
        <v/>
      </c>
      <c r="O976" s="8">
        <f>IF(A976="","",IF(K976="Pendente","Pendente",IF(AND(K976="Concluída",H976&gt;G976),"Sim","Não")))</f>
        <v/>
      </c>
      <c r="P976" s="4" t="n"/>
    </row>
    <row r="977">
      <c r="A977" s="2" t="n"/>
      <c r="B977" s="32" t="n"/>
      <c r="C977" s="2" t="n"/>
      <c r="D977" s="2" t="n"/>
      <c r="E977" s="2" t="n"/>
      <c r="F977" s="4" t="n"/>
      <c r="G977" s="33" t="n"/>
      <c r="H977" s="33" t="n"/>
      <c r="I977" s="6" t="n"/>
      <c r="J977" s="6" t="n"/>
      <c r="K977" s="2" t="n"/>
      <c r="L977" s="2" t="n"/>
      <c r="M977" s="9">
        <f>IF(A977="","",IFERROR(VLOOKUP(L977,'Listas'!$A$2:$B$4,2,FALSE),0))</f>
        <v/>
      </c>
      <c r="N977" s="9">
        <f>IF(A977="","",IF(K977="Concluída",1,0))</f>
        <v/>
      </c>
      <c r="O977" s="10">
        <f>IF(A977="","",IF(K977="Pendente","Pendente",IF(AND(K977="Concluída",H977&gt;G977),"Sim","Não")))</f>
        <v/>
      </c>
      <c r="P977" s="4" t="n"/>
    </row>
    <row r="978">
      <c r="A978" s="2" t="n"/>
      <c r="B978" s="32" t="n"/>
      <c r="C978" s="2" t="n"/>
      <c r="D978" s="2" t="n"/>
      <c r="E978" s="2" t="n"/>
      <c r="F978" s="4" t="n"/>
      <c r="G978" s="33" t="n"/>
      <c r="H978" s="33" t="n"/>
      <c r="I978" s="6" t="n"/>
      <c r="J978" s="6" t="n"/>
      <c r="K978" s="2" t="n"/>
      <c r="L978" s="2" t="n"/>
      <c r="M978" s="7">
        <f>IF(A978="","",IFERROR(VLOOKUP(L978,'Listas'!$A$2:$B$4,2,FALSE),0))</f>
        <v/>
      </c>
      <c r="N978" s="7">
        <f>IF(A978="","",IF(K978="Concluída",1,0))</f>
        <v/>
      </c>
      <c r="O978" s="8">
        <f>IF(A978="","",IF(K978="Pendente","Pendente",IF(AND(K978="Concluída",H978&gt;G978),"Sim","Não")))</f>
        <v/>
      </c>
      <c r="P978" s="4" t="n"/>
    </row>
    <row r="979">
      <c r="A979" s="2" t="n"/>
      <c r="B979" s="32" t="n"/>
      <c r="C979" s="2" t="n"/>
      <c r="D979" s="2" t="n"/>
      <c r="E979" s="2" t="n"/>
      <c r="F979" s="4" t="n"/>
      <c r="G979" s="33" t="n"/>
      <c r="H979" s="33" t="n"/>
      <c r="I979" s="6" t="n"/>
      <c r="J979" s="6" t="n"/>
      <c r="K979" s="2" t="n"/>
      <c r="L979" s="2" t="n"/>
      <c r="M979" s="9">
        <f>IF(A979="","",IFERROR(VLOOKUP(L979,'Listas'!$A$2:$B$4,2,FALSE),0))</f>
        <v/>
      </c>
      <c r="N979" s="9">
        <f>IF(A979="","",IF(K979="Concluída",1,0))</f>
        <v/>
      </c>
      <c r="O979" s="10">
        <f>IF(A979="","",IF(K979="Pendente","Pendente",IF(AND(K979="Concluída",H979&gt;G979),"Sim","Não")))</f>
        <v/>
      </c>
      <c r="P979" s="4" t="n"/>
    </row>
    <row r="980">
      <c r="A980" s="2" t="n"/>
      <c r="B980" s="32" t="n"/>
      <c r="C980" s="2" t="n"/>
      <c r="D980" s="2" t="n"/>
      <c r="E980" s="2" t="n"/>
      <c r="F980" s="4" t="n"/>
      <c r="G980" s="33" t="n"/>
      <c r="H980" s="33" t="n"/>
      <c r="I980" s="6" t="n"/>
      <c r="J980" s="6" t="n"/>
      <c r="K980" s="2" t="n"/>
      <c r="L980" s="2" t="n"/>
      <c r="M980" s="7">
        <f>IF(A980="","",IFERROR(VLOOKUP(L980,'Listas'!$A$2:$B$4,2,FALSE),0))</f>
        <v/>
      </c>
      <c r="N980" s="7">
        <f>IF(A980="","",IF(K980="Concluída",1,0))</f>
        <v/>
      </c>
      <c r="O980" s="8">
        <f>IF(A980="","",IF(K980="Pendente","Pendente",IF(AND(K980="Concluída",H980&gt;G980),"Sim","Não")))</f>
        <v/>
      </c>
      <c r="P980" s="4" t="n"/>
    </row>
    <row r="981">
      <c r="A981" s="2" t="n"/>
      <c r="B981" s="32" t="n"/>
      <c r="C981" s="2" t="n"/>
      <c r="D981" s="2" t="n"/>
      <c r="E981" s="2" t="n"/>
      <c r="F981" s="4" t="n"/>
      <c r="G981" s="33" t="n"/>
      <c r="H981" s="33" t="n"/>
      <c r="I981" s="6" t="n"/>
      <c r="J981" s="6" t="n"/>
      <c r="K981" s="2" t="n"/>
      <c r="L981" s="2" t="n"/>
      <c r="M981" s="9">
        <f>IF(A981="","",IFERROR(VLOOKUP(L981,'Listas'!$A$2:$B$4,2,FALSE),0))</f>
        <v/>
      </c>
      <c r="N981" s="9">
        <f>IF(A981="","",IF(K981="Concluída",1,0))</f>
        <v/>
      </c>
      <c r="O981" s="10">
        <f>IF(A981="","",IF(K981="Pendente","Pendente",IF(AND(K981="Concluída",H981&gt;G981),"Sim","Não")))</f>
        <v/>
      </c>
      <c r="P981" s="4" t="n"/>
    </row>
    <row r="982">
      <c r="A982" s="2" t="n"/>
      <c r="B982" s="32" t="n"/>
      <c r="C982" s="2" t="n"/>
      <c r="D982" s="2" t="n"/>
      <c r="E982" s="2" t="n"/>
      <c r="F982" s="4" t="n"/>
      <c r="G982" s="33" t="n"/>
      <c r="H982" s="33" t="n"/>
      <c r="I982" s="6" t="n"/>
      <c r="J982" s="6" t="n"/>
      <c r="K982" s="2" t="n"/>
      <c r="L982" s="2" t="n"/>
      <c r="M982" s="7">
        <f>IF(A982="","",IFERROR(VLOOKUP(L982,'Listas'!$A$2:$B$4,2,FALSE),0))</f>
        <v/>
      </c>
      <c r="N982" s="7">
        <f>IF(A982="","",IF(K982="Concluída",1,0))</f>
        <v/>
      </c>
      <c r="O982" s="8">
        <f>IF(A982="","",IF(K982="Pendente","Pendente",IF(AND(K982="Concluída",H982&gt;G982),"Sim","Não")))</f>
        <v/>
      </c>
      <c r="P982" s="4" t="n"/>
    </row>
    <row r="983">
      <c r="A983" s="2" t="n"/>
      <c r="B983" s="32" t="n"/>
      <c r="C983" s="2" t="n"/>
      <c r="D983" s="2" t="n"/>
      <c r="E983" s="2" t="n"/>
      <c r="F983" s="4" t="n"/>
      <c r="G983" s="33" t="n"/>
      <c r="H983" s="33" t="n"/>
      <c r="I983" s="6" t="n"/>
      <c r="J983" s="6" t="n"/>
      <c r="K983" s="2" t="n"/>
      <c r="L983" s="2" t="n"/>
      <c r="M983" s="9">
        <f>IF(A983="","",IFERROR(VLOOKUP(L983,'Listas'!$A$2:$B$4,2,FALSE),0))</f>
        <v/>
      </c>
      <c r="N983" s="9">
        <f>IF(A983="","",IF(K983="Concluída",1,0))</f>
        <v/>
      </c>
      <c r="O983" s="10">
        <f>IF(A983="","",IF(K983="Pendente","Pendente",IF(AND(K983="Concluída",H983&gt;G983),"Sim","Não")))</f>
        <v/>
      </c>
      <c r="P983" s="4" t="n"/>
    </row>
    <row r="984">
      <c r="A984" s="2" t="n"/>
      <c r="B984" s="32" t="n"/>
      <c r="C984" s="2" t="n"/>
      <c r="D984" s="2" t="n"/>
      <c r="E984" s="2" t="n"/>
      <c r="F984" s="4" t="n"/>
      <c r="G984" s="33" t="n"/>
      <c r="H984" s="33" t="n"/>
      <c r="I984" s="6" t="n"/>
      <c r="J984" s="6" t="n"/>
      <c r="K984" s="2" t="n"/>
      <c r="L984" s="2" t="n"/>
      <c r="M984" s="7">
        <f>IF(A984="","",IFERROR(VLOOKUP(L984,'Listas'!$A$2:$B$4,2,FALSE),0))</f>
        <v/>
      </c>
      <c r="N984" s="7">
        <f>IF(A984="","",IF(K984="Concluída",1,0))</f>
        <v/>
      </c>
      <c r="O984" s="8">
        <f>IF(A984="","",IF(K984="Pendente","Pendente",IF(AND(K984="Concluída",H984&gt;G984),"Sim","Não")))</f>
        <v/>
      </c>
      <c r="P984" s="4" t="n"/>
    </row>
    <row r="985">
      <c r="A985" s="2" t="n"/>
      <c r="B985" s="32" t="n"/>
      <c r="C985" s="2" t="n"/>
      <c r="D985" s="2" t="n"/>
      <c r="E985" s="2" t="n"/>
      <c r="F985" s="4" t="n"/>
      <c r="G985" s="33" t="n"/>
      <c r="H985" s="33" t="n"/>
      <c r="I985" s="6" t="n"/>
      <c r="J985" s="6" t="n"/>
      <c r="K985" s="2" t="n"/>
      <c r="L985" s="2" t="n"/>
      <c r="M985" s="9">
        <f>IF(A985="","",IFERROR(VLOOKUP(L985,'Listas'!$A$2:$B$4,2,FALSE),0))</f>
        <v/>
      </c>
      <c r="N985" s="9">
        <f>IF(A985="","",IF(K985="Concluída",1,0))</f>
        <v/>
      </c>
      <c r="O985" s="10">
        <f>IF(A985="","",IF(K985="Pendente","Pendente",IF(AND(K985="Concluída",H985&gt;G985),"Sim","Não")))</f>
        <v/>
      </c>
      <c r="P985" s="4" t="n"/>
    </row>
    <row r="986">
      <c r="A986" s="2" t="n"/>
      <c r="B986" s="32" t="n"/>
      <c r="C986" s="2" t="n"/>
      <c r="D986" s="2" t="n"/>
      <c r="E986" s="2" t="n"/>
      <c r="F986" s="4" t="n"/>
      <c r="G986" s="33" t="n"/>
      <c r="H986" s="33" t="n"/>
      <c r="I986" s="6" t="n"/>
      <c r="J986" s="6" t="n"/>
      <c r="K986" s="2" t="n"/>
      <c r="L986" s="2" t="n"/>
      <c r="M986" s="7">
        <f>IF(A986="","",IFERROR(VLOOKUP(L986,'Listas'!$A$2:$B$4,2,FALSE),0))</f>
        <v/>
      </c>
      <c r="N986" s="7">
        <f>IF(A986="","",IF(K986="Concluída",1,0))</f>
        <v/>
      </c>
      <c r="O986" s="8">
        <f>IF(A986="","",IF(K986="Pendente","Pendente",IF(AND(K986="Concluída",H986&gt;G986),"Sim","Não")))</f>
        <v/>
      </c>
      <c r="P986" s="4" t="n"/>
    </row>
    <row r="987">
      <c r="A987" s="2" t="n"/>
      <c r="B987" s="32" t="n"/>
      <c r="C987" s="2" t="n"/>
      <c r="D987" s="2" t="n"/>
      <c r="E987" s="2" t="n"/>
      <c r="F987" s="4" t="n"/>
      <c r="G987" s="33" t="n"/>
      <c r="H987" s="33" t="n"/>
      <c r="I987" s="6" t="n"/>
      <c r="J987" s="6" t="n"/>
      <c r="K987" s="2" t="n"/>
      <c r="L987" s="2" t="n"/>
      <c r="M987" s="9">
        <f>IF(A987="","",IFERROR(VLOOKUP(L987,'Listas'!$A$2:$B$4,2,FALSE),0))</f>
        <v/>
      </c>
      <c r="N987" s="9">
        <f>IF(A987="","",IF(K987="Concluída",1,0))</f>
        <v/>
      </c>
      <c r="O987" s="10">
        <f>IF(A987="","",IF(K987="Pendente","Pendente",IF(AND(K987="Concluída",H987&gt;G987),"Sim","Não")))</f>
        <v/>
      </c>
      <c r="P987" s="4" t="n"/>
    </row>
    <row r="988">
      <c r="A988" s="2" t="n"/>
      <c r="B988" s="32" t="n"/>
      <c r="C988" s="2" t="n"/>
      <c r="D988" s="2" t="n"/>
      <c r="E988" s="2" t="n"/>
      <c r="F988" s="4" t="n"/>
      <c r="G988" s="33" t="n"/>
      <c r="H988" s="33" t="n"/>
      <c r="I988" s="6" t="n"/>
      <c r="J988" s="6" t="n"/>
      <c r="K988" s="2" t="n"/>
      <c r="L988" s="2" t="n"/>
      <c r="M988" s="7">
        <f>IF(A988="","",IFERROR(VLOOKUP(L988,'Listas'!$A$2:$B$4,2,FALSE),0))</f>
        <v/>
      </c>
      <c r="N988" s="7">
        <f>IF(A988="","",IF(K988="Concluída",1,0))</f>
        <v/>
      </c>
      <c r="O988" s="8">
        <f>IF(A988="","",IF(K988="Pendente","Pendente",IF(AND(K988="Concluída",H988&gt;G988),"Sim","Não")))</f>
        <v/>
      </c>
      <c r="P988" s="4" t="n"/>
    </row>
    <row r="989">
      <c r="A989" s="2" t="n"/>
      <c r="B989" s="32" t="n"/>
      <c r="C989" s="2" t="n"/>
      <c r="D989" s="2" t="n"/>
      <c r="E989" s="2" t="n"/>
      <c r="F989" s="4" t="n"/>
      <c r="G989" s="33" t="n"/>
      <c r="H989" s="33" t="n"/>
      <c r="I989" s="6" t="n"/>
      <c r="J989" s="6" t="n"/>
      <c r="K989" s="2" t="n"/>
      <c r="L989" s="2" t="n"/>
      <c r="M989" s="9">
        <f>IF(A989="","",IFERROR(VLOOKUP(L989,'Listas'!$A$2:$B$4,2,FALSE),0))</f>
        <v/>
      </c>
      <c r="N989" s="9">
        <f>IF(A989="","",IF(K989="Concluída",1,0))</f>
        <v/>
      </c>
      <c r="O989" s="10">
        <f>IF(A989="","",IF(K989="Pendente","Pendente",IF(AND(K989="Concluída",H989&gt;G989),"Sim","Não")))</f>
        <v/>
      </c>
      <c r="P989" s="4" t="n"/>
    </row>
    <row r="990">
      <c r="A990" s="2" t="n"/>
      <c r="B990" s="32" t="n"/>
      <c r="C990" s="2" t="n"/>
      <c r="D990" s="2" t="n"/>
      <c r="E990" s="2" t="n"/>
      <c r="F990" s="4" t="n"/>
      <c r="G990" s="33" t="n"/>
      <c r="H990" s="33" t="n"/>
      <c r="I990" s="6" t="n"/>
      <c r="J990" s="6" t="n"/>
      <c r="K990" s="2" t="n"/>
      <c r="L990" s="2" t="n"/>
      <c r="M990" s="7">
        <f>IF(A990="","",IFERROR(VLOOKUP(L990,'Listas'!$A$2:$B$4,2,FALSE),0))</f>
        <v/>
      </c>
      <c r="N990" s="7">
        <f>IF(A990="","",IF(K990="Concluída",1,0))</f>
        <v/>
      </c>
      <c r="O990" s="8">
        <f>IF(A990="","",IF(K990="Pendente","Pendente",IF(AND(K990="Concluída",H990&gt;G990),"Sim","Não")))</f>
        <v/>
      </c>
      <c r="P990" s="4" t="n"/>
    </row>
    <row r="991">
      <c r="A991" s="2" t="n"/>
      <c r="B991" s="32" t="n"/>
      <c r="C991" s="2" t="n"/>
      <c r="D991" s="2" t="n"/>
      <c r="E991" s="2" t="n"/>
      <c r="F991" s="4" t="n"/>
      <c r="G991" s="33" t="n"/>
      <c r="H991" s="33" t="n"/>
      <c r="I991" s="6" t="n"/>
      <c r="J991" s="6" t="n"/>
      <c r="K991" s="2" t="n"/>
      <c r="L991" s="2" t="n"/>
      <c r="M991" s="9">
        <f>IF(A991="","",IFERROR(VLOOKUP(L991,'Listas'!$A$2:$B$4,2,FALSE),0))</f>
        <v/>
      </c>
      <c r="N991" s="9">
        <f>IF(A991="","",IF(K991="Concluída",1,0))</f>
        <v/>
      </c>
      <c r="O991" s="10">
        <f>IF(A991="","",IF(K991="Pendente","Pendente",IF(AND(K991="Concluída",H991&gt;G991),"Sim","Não")))</f>
        <v/>
      </c>
      <c r="P991" s="4" t="n"/>
    </row>
    <row r="992">
      <c r="A992" s="2" t="n"/>
      <c r="B992" s="32" t="n"/>
      <c r="C992" s="2" t="n"/>
      <c r="D992" s="2" t="n"/>
      <c r="E992" s="2" t="n"/>
      <c r="F992" s="4" t="n"/>
      <c r="G992" s="33" t="n"/>
      <c r="H992" s="33" t="n"/>
      <c r="I992" s="6" t="n"/>
      <c r="J992" s="6" t="n"/>
      <c r="K992" s="2" t="n"/>
      <c r="L992" s="2" t="n"/>
      <c r="M992" s="7">
        <f>IF(A992="","",IFERROR(VLOOKUP(L992,'Listas'!$A$2:$B$4,2,FALSE),0))</f>
        <v/>
      </c>
      <c r="N992" s="7">
        <f>IF(A992="","",IF(K992="Concluída",1,0))</f>
        <v/>
      </c>
      <c r="O992" s="8">
        <f>IF(A992="","",IF(K992="Pendente","Pendente",IF(AND(K992="Concluída",H992&gt;G992),"Sim","Não")))</f>
        <v/>
      </c>
      <c r="P992" s="4" t="n"/>
    </row>
    <row r="993">
      <c r="A993" s="2" t="n"/>
      <c r="B993" s="32" t="n"/>
      <c r="C993" s="2" t="n"/>
      <c r="D993" s="2" t="n"/>
      <c r="E993" s="2" t="n"/>
      <c r="F993" s="4" t="n"/>
      <c r="G993" s="33" t="n"/>
      <c r="H993" s="33" t="n"/>
      <c r="I993" s="6" t="n"/>
      <c r="J993" s="6" t="n"/>
      <c r="K993" s="2" t="n"/>
      <c r="L993" s="2" t="n"/>
      <c r="M993" s="9">
        <f>IF(A993="","",IFERROR(VLOOKUP(L993,'Listas'!$A$2:$B$4,2,FALSE),0))</f>
        <v/>
      </c>
      <c r="N993" s="9">
        <f>IF(A993="","",IF(K993="Concluída",1,0))</f>
        <v/>
      </c>
      <c r="O993" s="10">
        <f>IF(A993="","",IF(K993="Pendente","Pendente",IF(AND(K993="Concluída",H993&gt;G993),"Sim","Não")))</f>
        <v/>
      </c>
      <c r="P993" s="4" t="n"/>
    </row>
    <row r="994">
      <c r="A994" s="2" t="n"/>
      <c r="B994" s="32" t="n"/>
      <c r="C994" s="2" t="n"/>
      <c r="D994" s="2" t="n"/>
      <c r="E994" s="2" t="n"/>
      <c r="F994" s="4" t="n"/>
      <c r="G994" s="33" t="n"/>
      <c r="H994" s="33" t="n"/>
      <c r="I994" s="6" t="n"/>
      <c r="J994" s="6" t="n"/>
      <c r="K994" s="2" t="n"/>
      <c r="L994" s="2" t="n"/>
      <c r="M994" s="7">
        <f>IF(A994="","",IFERROR(VLOOKUP(L994,'Listas'!$A$2:$B$4,2,FALSE),0))</f>
        <v/>
      </c>
      <c r="N994" s="7">
        <f>IF(A994="","",IF(K994="Concluída",1,0))</f>
        <v/>
      </c>
      <c r="O994" s="8">
        <f>IF(A994="","",IF(K994="Pendente","Pendente",IF(AND(K994="Concluída",H994&gt;G994),"Sim","Não")))</f>
        <v/>
      </c>
      <c r="P994" s="4" t="n"/>
    </row>
    <row r="995">
      <c r="A995" s="2" t="n"/>
      <c r="B995" s="32" t="n"/>
      <c r="C995" s="2" t="n"/>
      <c r="D995" s="2" t="n"/>
      <c r="E995" s="2" t="n"/>
      <c r="F995" s="4" t="n"/>
      <c r="G995" s="33" t="n"/>
      <c r="H995" s="33" t="n"/>
      <c r="I995" s="6" t="n"/>
      <c r="J995" s="6" t="n"/>
      <c r="K995" s="2" t="n"/>
      <c r="L995" s="2" t="n"/>
      <c r="M995" s="9">
        <f>IF(A995="","",IFERROR(VLOOKUP(L995,'Listas'!$A$2:$B$4,2,FALSE),0))</f>
        <v/>
      </c>
      <c r="N995" s="9">
        <f>IF(A995="","",IF(K995="Concluída",1,0))</f>
        <v/>
      </c>
      <c r="O995" s="10">
        <f>IF(A995="","",IF(K995="Pendente","Pendente",IF(AND(K995="Concluída",H995&gt;G995),"Sim","Não")))</f>
        <v/>
      </c>
      <c r="P995" s="4" t="n"/>
    </row>
    <row r="996">
      <c r="A996" s="2" t="n"/>
      <c r="B996" s="32" t="n"/>
      <c r="C996" s="2" t="n"/>
      <c r="D996" s="2" t="n"/>
      <c r="E996" s="2" t="n"/>
      <c r="F996" s="4" t="n"/>
      <c r="G996" s="33" t="n"/>
      <c r="H996" s="33" t="n"/>
      <c r="I996" s="6" t="n"/>
      <c r="J996" s="6" t="n"/>
      <c r="K996" s="2" t="n"/>
      <c r="L996" s="2" t="n"/>
      <c r="M996" s="7">
        <f>IF(A996="","",IFERROR(VLOOKUP(L996,'Listas'!$A$2:$B$4,2,FALSE),0))</f>
        <v/>
      </c>
      <c r="N996" s="7">
        <f>IF(A996="","",IF(K996="Concluída",1,0))</f>
        <v/>
      </c>
      <c r="O996" s="8">
        <f>IF(A996="","",IF(K996="Pendente","Pendente",IF(AND(K996="Concluída",H996&gt;G996),"Sim","Não")))</f>
        <v/>
      </c>
      <c r="P996" s="4" t="n"/>
    </row>
    <row r="997">
      <c r="A997" s="2" t="n"/>
      <c r="B997" s="32" t="n"/>
      <c r="C997" s="2" t="n"/>
      <c r="D997" s="2" t="n"/>
      <c r="E997" s="2" t="n"/>
      <c r="F997" s="4" t="n"/>
      <c r="G997" s="33" t="n"/>
      <c r="H997" s="33" t="n"/>
      <c r="I997" s="6" t="n"/>
      <c r="J997" s="6" t="n"/>
      <c r="K997" s="2" t="n"/>
      <c r="L997" s="2" t="n"/>
      <c r="M997" s="9">
        <f>IF(A997="","",IFERROR(VLOOKUP(L997,'Listas'!$A$2:$B$4,2,FALSE),0))</f>
        <v/>
      </c>
      <c r="N997" s="9">
        <f>IF(A997="","",IF(K997="Concluída",1,0))</f>
        <v/>
      </c>
      <c r="O997" s="10">
        <f>IF(A997="","",IF(K997="Pendente","Pendente",IF(AND(K997="Concluída",H997&gt;G997),"Sim","Não")))</f>
        <v/>
      </c>
      <c r="P997" s="4" t="n"/>
    </row>
    <row r="998">
      <c r="A998" s="2" t="n"/>
      <c r="B998" s="32" t="n"/>
      <c r="C998" s="2" t="n"/>
      <c r="D998" s="2" t="n"/>
      <c r="E998" s="2" t="n"/>
      <c r="F998" s="4" t="n"/>
      <c r="G998" s="33" t="n"/>
      <c r="H998" s="33" t="n"/>
      <c r="I998" s="6" t="n"/>
      <c r="J998" s="6" t="n"/>
      <c r="K998" s="2" t="n"/>
      <c r="L998" s="2" t="n"/>
      <c r="M998" s="7">
        <f>IF(A998="","",IFERROR(VLOOKUP(L998,'Listas'!$A$2:$B$4,2,FALSE),0))</f>
        <v/>
      </c>
      <c r="N998" s="7">
        <f>IF(A998="","",IF(K998="Concluída",1,0))</f>
        <v/>
      </c>
      <c r="O998" s="8">
        <f>IF(A998="","",IF(K998="Pendente","Pendente",IF(AND(K998="Concluída",H998&gt;G998),"Sim","Não")))</f>
        <v/>
      </c>
      <c r="P998" s="4" t="n"/>
    </row>
    <row r="999">
      <c r="A999" s="2" t="n"/>
      <c r="B999" s="32" t="n"/>
      <c r="C999" s="2" t="n"/>
      <c r="D999" s="2" t="n"/>
      <c r="E999" s="2" t="n"/>
      <c r="F999" s="4" t="n"/>
      <c r="G999" s="33" t="n"/>
      <c r="H999" s="33" t="n"/>
      <c r="I999" s="6" t="n"/>
      <c r="J999" s="6" t="n"/>
      <c r="K999" s="2" t="n"/>
      <c r="L999" s="2" t="n"/>
      <c r="M999" s="9">
        <f>IF(A999="","",IFERROR(VLOOKUP(L999,'Listas'!$A$2:$B$4,2,FALSE),0))</f>
        <v/>
      </c>
      <c r="N999" s="9">
        <f>IF(A999="","",IF(K999="Concluída",1,0))</f>
        <v/>
      </c>
      <c r="O999" s="10">
        <f>IF(A999="","",IF(K999="Pendente","Pendente",IF(AND(K999="Concluída",H999&gt;G999),"Sim","Não")))</f>
        <v/>
      </c>
      <c r="P999" s="4" t="n"/>
    </row>
    <row r="1000">
      <c r="A1000" s="2" t="n"/>
      <c r="B1000" s="32" t="n"/>
      <c r="C1000" s="2" t="n"/>
      <c r="D1000" s="2" t="n"/>
      <c r="E1000" s="2" t="n"/>
      <c r="F1000" s="4" t="n"/>
      <c r="G1000" s="33" t="n"/>
      <c r="H1000" s="33" t="n"/>
      <c r="I1000" s="6" t="n"/>
      <c r="J1000" s="6" t="n"/>
      <c r="K1000" s="2" t="n"/>
      <c r="L1000" s="2" t="n"/>
      <c r="M1000" s="7">
        <f>IF(A1000="","",IFERROR(VLOOKUP(L1000,'Listas'!$A$2:$B$4,2,FALSE),0))</f>
        <v/>
      </c>
      <c r="N1000" s="7">
        <f>IF(A1000="","",IF(K1000="Concluída",1,0))</f>
        <v/>
      </c>
      <c r="O1000" s="8">
        <f>IF(A1000="","",IF(K1000="Pendente","Pendente",IF(AND(K1000="Concluída",H1000&gt;G1000),"Sim","Não")))</f>
        <v/>
      </c>
      <c r="P1000" s="4" t="n"/>
    </row>
  </sheetData>
  <autoFilter ref="A1:P1000"/>
  <conditionalFormatting sqref="K2:K1000">
    <cfRule type="expression" priority="1" dxfId="0" stopIfTrue="1">
      <formula>K2="Concluída"</formula>
    </cfRule>
    <cfRule type="expression" priority="2" dxfId="1" stopIfTrue="1">
      <formula>K2="Pendente"</formula>
    </cfRule>
  </conditionalFormatting>
  <conditionalFormatting sqref="O2:O1000">
    <cfRule type="expression" priority="3" dxfId="1" stopIfTrue="1">
      <formula>O2="Sim"</formula>
    </cfRule>
  </conditionalFormatting>
  <dataValidations count="5">
    <dataValidation sqref="C2:C1000" showErrorMessage="1" showInputMessage="1" allowBlank="1" type="list">
      <formula1>"João Silva,Maria Oliveira,Pedro Santos,Ana Souza,Carlos Pereira,Juliana Costa,Rafael Almeida,Camila Ferreira,Lucas Rodrigues,Fernanda Lima"</formula1>
    </dataValidation>
    <dataValidation sqref="D2:D1000" showErrorMessage="1" showInputMessage="1" allowBlank="1" type="list">
      <formula1>"São Paulo,Rio de Janeiro,Belo Horizonte,Curitiba,Porto Alegre,Salvador,Recife,Fortaleza,Brasília,Campinas"</formula1>
    </dataValidation>
    <dataValidation sqref="E2:E1000" showErrorMessage="1" showInputMessage="1" allowBlank="1" type="list">
      <formula1>"Saúde,Trabalho/Estudo,Casa,Exercícios,Finanças,Lazer,Família"</formula1>
    </dataValidation>
    <dataValidation sqref="K2:K1000" showErrorMessage="1" showInputMessage="1" allowBlank="1" type="list">
      <formula1>"Concluída,Pendente,Cancelada,Em andamento"</formula1>
    </dataValidation>
    <dataValidation sqref="L2:L1000" showErrorMessage="1" showInputMessage="1" allowBlank="1" type="list">
      <formula1>"Alta,Média,Baixa"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P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22" customWidth="1" min="3" max="3"/>
    <col width="22" customWidth="1" min="4" max="4"/>
    <col width="24" customWidth="1" min="5" max="5"/>
    <col width="4" customWidth="1" min="6" max="6"/>
    <col width="17" customWidth="1" min="7" max="7"/>
    <col width="15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 ht="30" customHeight="1">
      <c r="A1" s="11" t="inlineStr">
        <is>
          <t>Resumo da Rotina Diária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5" t="n"/>
    </row>
    <row r="2"/>
    <row r="3"/>
    <row r="4">
      <c r="A4" s="12" t="inlineStr">
        <is>
          <t>Indicadores principais</t>
        </is>
      </c>
      <c r="B4" s="12" t="n"/>
      <c r="C4" s="12" t="n"/>
      <c r="D4" s="12" t="n"/>
      <c r="E4" s="12" t="n"/>
      <c r="F4" s="12" t="n"/>
      <c r="G4" s="12" t="n"/>
      <c r="H4" s="12" t="n"/>
    </row>
    <row r="5">
      <c r="A5" s="13" t="inlineStr">
        <is>
          <t>Total de atividades</t>
        </is>
      </c>
      <c r="B5" s="14">
        <f>COUNTA('Rotina Diária'!A2:A1000)</f>
        <v/>
      </c>
      <c r="D5" s="13" t="inlineStr">
        <is>
          <t>Atividades concluídas</t>
        </is>
      </c>
      <c r="E5" s="14">
        <f>COUNTIF('Rotina Diária'!K2:K1000,"Concluída")</f>
        <v/>
      </c>
      <c r="G5" s="13" t="inlineStr">
        <is>
          <t>Atividades pendentes</t>
        </is>
      </c>
      <c r="H5" s="14">
        <f>COUNTIF('Rotina Diária'!K2:K1000,"Pendente")</f>
        <v/>
      </c>
    </row>
    <row r="6">
      <c r="A6" s="13" t="inlineStr">
        <is>
          <t>Percentual de conclusão</t>
        </is>
      </c>
      <c r="B6" s="36">
        <f>IFERROR(COUNTIF('Rotina Diária'!K2:K1000,"Concluída")/COUNTA('Rotina Diária'!A2:A1000),0)</f>
        <v/>
      </c>
      <c r="D6" s="13" t="inlineStr">
        <is>
          <t>Duração média planejada (min)</t>
        </is>
      </c>
      <c r="E6" s="14">
        <f>IFERROR(AVERAGE('Rotina Diária'!I2:I1000),0)</f>
        <v/>
      </c>
      <c r="G6" s="13" t="inlineStr">
        <is>
          <t>Total de minutos realizados</t>
        </is>
      </c>
      <c r="H6" s="14">
        <f>SUM('Rotina Diária'!J2:J1000)</f>
        <v/>
      </c>
    </row>
    <row r="7">
      <c r="A7" s="13" t="inlineStr">
        <is>
          <t>Atividades atrasadas</t>
        </is>
      </c>
      <c r="B7" s="14">
        <f>COUNTIF('Rotina Diária'!O2:O1000,"Sim")</f>
        <v/>
      </c>
    </row>
    <row r="8"/>
    <row r="9">
      <c r="A9" s="12" t="inlineStr">
        <is>
          <t>Mensagem de desempenho</t>
        </is>
      </c>
      <c r="B9" s="16">
        <f>IF(B6&gt;=0.8,"Excelente consistência!",IF(B6&gt;=0.5,"Bom progresso — mantenha o ritmo.","Atenção: reorganize suas prioridades."))</f>
        <v/>
      </c>
      <c r="G9" s="17" t="inlineStr">
        <is>
          <t>Situação geral</t>
        </is>
      </c>
      <c r="H9" s="17" t="n"/>
    </row>
    <row r="10">
      <c r="A10" s="12" t="inlineStr">
        <is>
          <t>Consulta por filtro</t>
        </is>
      </c>
      <c r="B10" s="12" t="n"/>
      <c r="G10" s="1" t="inlineStr">
        <is>
          <t>Status</t>
        </is>
      </c>
      <c r="H10" s="1" t="inlineStr">
        <is>
          <t>Quantidade</t>
        </is>
      </c>
    </row>
    <row r="11">
      <c r="A11" s="13" t="inlineStr">
        <is>
          <t>Filtro de data (opcional)</t>
        </is>
      </c>
      <c r="B11" s="32" t="n"/>
      <c r="G11" s="18" t="inlineStr">
        <is>
          <t>Concluída</t>
        </is>
      </c>
      <c r="H11" s="19">
        <f>COUNTIF('Rotina Diária'!K2:K1000,"Concluída")</f>
        <v/>
      </c>
    </row>
    <row r="12">
      <c r="A12" s="13" t="inlineStr">
        <is>
          <t>Filtro de pessoa (opcional)</t>
        </is>
      </c>
      <c r="B12" s="2" t="inlineStr">
        <is>
          <t>Todas</t>
        </is>
      </c>
      <c r="G12" s="20" t="inlineStr">
        <is>
          <t>Pendente</t>
        </is>
      </c>
      <c r="H12" s="21">
        <f>COUNTIF('Rotina Diária'!K2:K1000,"Pendente")</f>
        <v/>
      </c>
    </row>
    <row r="13">
      <c r="A13" s="13" t="inlineStr">
        <is>
          <t>Atividades na seleção</t>
        </is>
      </c>
      <c r="B13" s="21">
        <f>IF(AND(B11="",B12="Todas"),B5,IF(B11="",COUNTIF('Rotina Diária'!$C$2:$C$1000,B12),IF(B12="Todas",COUNTIF('Rotina Diária'!$B$2:$B$1000,B11),COUNTIFS('Rotina Diária'!$B$2:$B$1000,B11,'Rotina Diária'!$C$2:$C$1000,B12))))</f>
        <v/>
      </c>
      <c r="G13" s="18" t="inlineStr">
        <is>
          <t>Cancelada</t>
        </is>
      </c>
      <c r="H13" s="19">
        <f>COUNTIF('Rotina Diária'!K2:K1000,"Cancelada")</f>
        <v/>
      </c>
    </row>
    <row r="14"/>
    <row r="15">
      <c r="A15" s="12" t="inlineStr">
        <is>
          <t>Desempenho por categoria</t>
        </is>
      </c>
      <c r="B15" s="12" t="n"/>
      <c r="C15" s="12" t="n"/>
      <c r="D15" s="12" t="n"/>
      <c r="E15" s="12" t="n"/>
    </row>
    <row r="16">
      <c r="A16" s="1" t="inlineStr">
        <is>
          <t>Categoria</t>
        </is>
      </c>
      <c r="B16" s="1" t="inlineStr">
        <is>
          <t>Quantidade de atividades</t>
        </is>
      </c>
      <c r="C16" s="1" t="inlineStr">
        <is>
          <t>Quantidade concluída</t>
        </is>
      </c>
      <c r="D16" s="1" t="inlineStr">
        <is>
          <t>Percentual concluído</t>
        </is>
      </c>
      <c r="E16" s="1" t="inlineStr">
        <is>
          <t>Média planejada (min)</t>
        </is>
      </c>
    </row>
    <row r="17">
      <c r="A17" s="22" t="inlineStr">
        <is>
          <t>Saúde</t>
        </is>
      </c>
      <c r="B17" s="7">
        <f>COUNTIF('Rotina Diária'!$E$2:$E$1000,A17)</f>
        <v/>
      </c>
      <c r="C17" s="7">
        <f>COUNTIFS('Rotina Diária'!$E$2:$E$1000,A17,'Rotina Diária'!$K$2:$K$1000,"Concluída")</f>
        <v/>
      </c>
      <c r="D17" s="37">
        <f>IFERROR(C17/B17,0)</f>
        <v/>
      </c>
      <c r="E17" s="7">
        <f>IFERROR(AVERAGEIF('Rotina Diária'!$E$2:$E$1000,A17,'Rotina Diária'!$I$2:$I$1000),0)</f>
        <v/>
      </c>
    </row>
    <row r="18">
      <c r="A18" s="24" t="inlineStr">
        <is>
          <t>Trabalho/Estudo</t>
        </is>
      </c>
      <c r="B18" s="25">
        <f>COUNTIF('Rotina Diária'!$E$2:$E$1000,A18)</f>
        <v/>
      </c>
      <c r="C18" s="25">
        <f>COUNTIFS('Rotina Diária'!$E$2:$E$1000,A18,'Rotina Diária'!$K$2:$K$1000,"Concluída")</f>
        <v/>
      </c>
      <c r="D18" s="38">
        <f>IFERROR(C18/B18,0)</f>
        <v/>
      </c>
      <c r="E18" s="25">
        <f>IFERROR(AVERAGEIF('Rotina Diária'!$E$2:$E$1000,A18,'Rotina Diária'!$I$2:$I$1000),0)</f>
        <v/>
      </c>
    </row>
    <row r="19">
      <c r="A19" s="22" t="inlineStr">
        <is>
          <t>Casa</t>
        </is>
      </c>
      <c r="B19" s="7">
        <f>COUNTIF('Rotina Diária'!$E$2:$E$1000,A19)</f>
        <v/>
      </c>
      <c r="C19" s="7">
        <f>COUNTIFS('Rotina Diária'!$E$2:$E$1000,A19,'Rotina Diária'!$K$2:$K$1000,"Concluída")</f>
        <v/>
      </c>
      <c r="D19" s="37">
        <f>IFERROR(C19/B19,0)</f>
        <v/>
      </c>
      <c r="E19" s="7">
        <f>IFERROR(AVERAGEIF('Rotina Diária'!$E$2:$E$1000,A19,'Rotina Diária'!$I$2:$I$1000),0)</f>
        <v/>
      </c>
    </row>
    <row r="20">
      <c r="A20" s="24" t="inlineStr">
        <is>
          <t>Exercícios</t>
        </is>
      </c>
      <c r="B20" s="25">
        <f>COUNTIF('Rotina Diária'!$E$2:$E$1000,A20)</f>
        <v/>
      </c>
      <c r="C20" s="25">
        <f>COUNTIFS('Rotina Diária'!$E$2:$E$1000,A20,'Rotina Diária'!$K$2:$K$1000,"Concluída")</f>
        <v/>
      </c>
      <c r="D20" s="38">
        <f>IFERROR(C20/B20,0)</f>
        <v/>
      </c>
      <c r="E20" s="25">
        <f>IFERROR(AVERAGEIF('Rotina Diária'!$E$2:$E$1000,A20,'Rotina Diária'!$I$2:$I$1000),0)</f>
        <v/>
      </c>
    </row>
    <row r="21">
      <c r="A21" s="22" t="inlineStr">
        <is>
          <t>Finanças</t>
        </is>
      </c>
      <c r="B21" s="7">
        <f>COUNTIF('Rotina Diária'!$E$2:$E$1000,A21)</f>
        <v/>
      </c>
      <c r="C21" s="7">
        <f>COUNTIFS('Rotina Diária'!$E$2:$E$1000,A21,'Rotina Diária'!$K$2:$K$1000,"Concluída")</f>
        <v/>
      </c>
      <c r="D21" s="37">
        <f>IFERROR(C21/B21,0)</f>
        <v/>
      </c>
      <c r="E21" s="7">
        <f>IFERROR(AVERAGEIF('Rotina Diária'!$E$2:$E$1000,A21,'Rotina Diária'!$I$2:$I$1000),0)</f>
        <v/>
      </c>
    </row>
    <row r="22">
      <c r="A22" s="24" t="inlineStr">
        <is>
          <t>Lazer</t>
        </is>
      </c>
      <c r="B22" s="25">
        <f>COUNTIF('Rotina Diária'!$E$2:$E$1000,A22)</f>
        <v/>
      </c>
      <c r="C22" s="25">
        <f>COUNTIFS('Rotina Diária'!$E$2:$E$1000,A22,'Rotina Diária'!$K$2:$K$1000,"Concluída")</f>
        <v/>
      </c>
      <c r="D22" s="38">
        <f>IFERROR(C22/B22,0)</f>
        <v/>
      </c>
      <c r="E22" s="25">
        <f>IFERROR(AVERAGEIF('Rotina Diária'!$E$2:$E$1000,A22,'Rotina Diária'!$I$2:$I$1000),0)</f>
        <v/>
      </c>
    </row>
    <row r="23">
      <c r="A23" s="22" t="inlineStr">
        <is>
          <t>Família</t>
        </is>
      </c>
      <c r="B23" s="7">
        <f>COUNTIF('Rotina Diária'!$E$2:$E$1000,A23)</f>
        <v/>
      </c>
      <c r="C23" s="7">
        <f>COUNTIFS('Rotina Diária'!$E$2:$E$1000,A23,'Rotina Diária'!$K$2:$K$1000,"Concluída")</f>
        <v/>
      </c>
      <c r="D23" s="37">
        <f>IFERROR(C23/B23,0)</f>
        <v/>
      </c>
      <c r="E23" s="7">
        <f>IFERROR(AVERAGEIF('Rotina Diária'!$E$2:$E$1000,A23,'Rotina Diária'!$I$2:$I$1000),0)</f>
        <v/>
      </c>
    </row>
  </sheetData>
  <mergeCells count="1">
    <mergeCell ref="A1:P1"/>
  </mergeCells>
  <dataValidations count="1">
    <dataValidation sqref="B12" showErrorMessage="1" showInputMessage="1" allowBlank="0" type="list">
      <formula1>"Todas,João Silva,Maria Oliveira,Pedro Santos,Ana Souza,Carlos Pereira,Juliana Costa,Rafael Almeida,Camila Ferreira,Lucas Rodrigues,Fernanda Lima"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/>
  </sheetPr>
  <dimension ref="A1:H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4" customWidth="1" min="3" max="3"/>
    <col width="22" customWidth="1" min="4" max="4"/>
    <col width="19" customWidth="1" min="5" max="5"/>
    <col width="4" customWidth="1" min="6" max="6"/>
    <col width="21" customWidth="1" min="7" max="7"/>
    <col width="20" customWidth="1" min="8" max="8"/>
  </cols>
  <sheetData>
    <row r="1">
      <c r="A1" s="1" t="inlineStr">
        <is>
          <t>Prioridade</t>
        </is>
      </c>
      <c r="B1" s="1" t="inlineStr">
        <is>
          <t>Peso</t>
        </is>
      </c>
      <c r="D1" s="1" t="inlineStr">
        <is>
          <t>Categoria</t>
        </is>
      </c>
      <c r="E1" s="1" t="inlineStr">
        <is>
          <t>Status</t>
        </is>
      </c>
      <c r="G1" s="1" t="inlineStr">
        <is>
          <t>Pessoa</t>
        </is>
      </c>
      <c r="H1" s="1" t="inlineStr">
        <is>
          <t>Cidade</t>
        </is>
      </c>
    </row>
    <row r="2">
      <c r="A2" s="22" t="inlineStr">
        <is>
          <t>Alta</t>
        </is>
      </c>
      <c r="B2" s="18" t="n">
        <v>3</v>
      </c>
      <c r="D2" s="22" t="inlineStr">
        <is>
          <t>Saúde</t>
        </is>
      </c>
      <c r="E2" s="22" t="inlineStr">
        <is>
          <t>Concluída</t>
        </is>
      </c>
      <c r="G2" s="22" t="inlineStr">
        <is>
          <t>João Silva</t>
        </is>
      </c>
      <c r="H2" s="22" t="inlineStr">
        <is>
          <t>São Paulo</t>
        </is>
      </c>
    </row>
    <row r="3">
      <c r="A3" s="24" t="inlineStr">
        <is>
          <t>Média</t>
        </is>
      </c>
      <c r="B3" s="20" t="n">
        <v>2</v>
      </c>
      <c r="D3" s="24" t="inlineStr">
        <is>
          <t>Trabalho/Estudo</t>
        </is>
      </c>
      <c r="E3" s="24" t="inlineStr">
        <is>
          <t>Pendente</t>
        </is>
      </c>
      <c r="G3" s="24" t="inlineStr">
        <is>
          <t>Maria Oliveira</t>
        </is>
      </c>
      <c r="H3" s="24" t="inlineStr">
        <is>
          <t>Rio de Janeiro</t>
        </is>
      </c>
    </row>
    <row r="4">
      <c r="A4" s="22" t="inlineStr">
        <is>
          <t>Baixa</t>
        </is>
      </c>
      <c r="B4" s="18" t="n">
        <v>1</v>
      </c>
      <c r="D4" s="22" t="inlineStr">
        <is>
          <t>Casa</t>
        </is>
      </c>
      <c r="E4" s="22" t="inlineStr">
        <is>
          <t>Cancelada</t>
        </is>
      </c>
      <c r="G4" s="22" t="inlineStr">
        <is>
          <t>Pedro Santos</t>
        </is>
      </c>
      <c r="H4" s="22" t="inlineStr">
        <is>
          <t>Belo Horizonte</t>
        </is>
      </c>
    </row>
    <row r="5">
      <c r="D5" s="24" t="inlineStr">
        <is>
          <t>Exercícios</t>
        </is>
      </c>
      <c r="E5" s="24" t="inlineStr">
        <is>
          <t>Em andamento</t>
        </is>
      </c>
      <c r="G5" s="24" t="inlineStr">
        <is>
          <t>Ana Souza</t>
        </is>
      </c>
      <c r="H5" s="24" t="inlineStr">
        <is>
          <t>Curitiba</t>
        </is>
      </c>
    </row>
    <row r="6">
      <c r="D6" s="22" t="inlineStr">
        <is>
          <t>Finanças</t>
        </is>
      </c>
      <c r="G6" s="22" t="inlineStr">
        <is>
          <t>Carlos Pereira</t>
        </is>
      </c>
      <c r="H6" s="22" t="inlineStr">
        <is>
          <t>Porto Alegre</t>
        </is>
      </c>
    </row>
    <row r="7">
      <c r="D7" s="24" t="inlineStr">
        <is>
          <t>Lazer</t>
        </is>
      </c>
      <c r="G7" s="24" t="inlineStr">
        <is>
          <t>Juliana Costa</t>
        </is>
      </c>
      <c r="H7" s="24" t="inlineStr">
        <is>
          <t>Salvador</t>
        </is>
      </c>
    </row>
    <row r="8">
      <c r="D8" s="22" t="inlineStr">
        <is>
          <t>Família</t>
        </is>
      </c>
      <c r="G8" s="22" t="inlineStr">
        <is>
          <t>Rafael Almeida</t>
        </is>
      </c>
      <c r="H8" s="22" t="inlineStr">
        <is>
          <t>Recife</t>
        </is>
      </c>
    </row>
    <row r="9">
      <c r="G9" s="24" t="inlineStr">
        <is>
          <t>Camila Ferreira</t>
        </is>
      </c>
      <c r="H9" s="24" t="inlineStr">
        <is>
          <t>Fortaleza</t>
        </is>
      </c>
    </row>
    <row r="10">
      <c r="G10" s="22" t="inlineStr">
        <is>
          <t>Lucas Rodrigues</t>
        </is>
      </c>
      <c r="H10" s="22" t="inlineStr">
        <is>
          <t>Brasília</t>
        </is>
      </c>
    </row>
    <row r="11">
      <c r="G11" s="24" t="inlineStr">
        <is>
          <t>Fernanda Lima</t>
        </is>
      </c>
      <c r="H11" s="24" t="inlineStr">
        <is>
          <t>Campinas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D4ED8"/>
    <outlinePr summaryBelow="1" summaryRight="1"/>
    <pageSetUpPr/>
  </sheetPr>
  <dimension ref="A1:H1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7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1" t="inlineStr">
        <is>
          <t>Orientações de Uso — Rotina Diária</t>
        </is>
      </c>
      <c r="B1" s="34" t="n"/>
      <c r="C1" s="34" t="n"/>
      <c r="D1" s="34" t="n"/>
      <c r="E1" s="34" t="n"/>
      <c r="F1" s="34" t="n"/>
      <c r="G1" s="34" t="n"/>
      <c r="H1" s="35" t="n"/>
    </row>
    <row r="2"/>
    <row r="3">
      <c r="A3" s="12" t="inlineStr">
        <is>
          <t>Como preencher e acompanhar</t>
        </is>
      </c>
      <c r="B3" s="12" t="n"/>
      <c r="C3" s="12" t="n"/>
      <c r="D3" s="12" t="n"/>
      <c r="E3" s="12" t="n"/>
      <c r="F3" s="12" t="n"/>
      <c r="G3" s="12" t="n"/>
      <c r="H3" s="12" t="n"/>
    </row>
    <row r="4">
      <c r="A4" s="1" t="inlineStr">
        <is>
          <t>1</t>
        </is>
      </c>
      <c r="B4" s="27" t="inlineStr">
        <is>
          <t>Preencha as células amarelas na planilha Rotina Diária.</t>
        </is>
      </c>
    </row>
    <row r="5">
      <c r="A5" s="1" t="inlineStr">
        <is>
          <t>2</t>
        </is>
      </c>
      <c r="B5" s="24" t="inlineStr">
        <is>
          <t>Use datas no formato DD/MM/AAAA. A amostra utiliza datas de setembro de 2026.</t>
        </is>
      </c>
    </row>
    <row r="6">
      <c r="A6" s="1" t="inlineStr">
        <is>
          <t>3</t>
        </is>
      </c>
      <c r="B6" s="27" t="inlineStr">
        <is>
          <t>Selecione pessoa, cidade, categoria, status e prioridade pelas listas disponíveis.</t>
        </is>
      </c>
    </row>
    <row r="7">
      <c r="A7" s="1" t="inlineStr">
        <is>
          <t>4</t>
        </is>
      </c>
      <c r="B7" s="24" t="inlineStr">
        <is>
          <t>Informe o horário planejado e o horário realizado para acompanhar atrasos.</t>
        </is>
      </c>
    </row>
    <row r="8">
      <c r="A8" s="1" t="inlineStr">
        <is>
          <t>5</t>
        </is>
      </c>
      <c r="B8" s="27" t="inlineStr">
        <is>
          <t>Consulte o dashboard na planilha Resumo para acompanhar consistência, conclusão e atrasos.</t>
        </is>
      </c>
    </row>
    <row r="9">
      <c r="A9" s="1" t="inlineStr">
        <is>
          <t>6</t>
        </is>
      </c>
      <c r="B9" s="24" t="inlineStr">
        <is>
          <t>Não altere as colunas calculadas: Peso da prioridade, Concluída? e Atrasou?.</t>
        </is>
      </c>
    </row>
    <row r="10">
      <c r="A10" s="1" t="inlineStr">
        <is>
          <t>7</t>
        </is>
      </c>
      <c r="B10" s="27" t="inlineStr">
        <is>
          <t>Use a planilha Listas como referência para prioridades, pesos e opções de preenchimento.</t>
        </is>
      </c>
    </row>
    <row r="11"/>
    <row r="12"/>
    <row r="13">
      <c r="A13" s="28" t="inlineStr">
        <is>
          <t>Legenda visual</t>
        </is>
      </c>
      <c r="B13" s="29" t="n"/>
    </row>
    <row r="14">
      <c r="A14" s="2" t="inlineStr">
        <is>
          <t>Amarelo claro</t>
        </is>
      </c>
      <c r="B14" s="24" t="inlineStr">
        <is>
          <t>Campos para preenchimento manual</t>
        </is>
      </c>
    </row>
    <row r="15">
      <c r="A15" s="30" t="inlineStr">
        <is>
          <t>Verde</t>
        </is>
      </c>
      <c r="B15" s="24" t="inlineStr">
        <is>
          <t>Atividade concluída</t>
        </is>
      </c>
    </row>
    <row r="16">
      <c r="A16" s="31" t="inlineStr">
        <is>
          <t>Vermelho</t>
        </is>
      </c>
      <c r="B16" s="24" t="inlineStr">
        <is>
          <t>Atividade pendente ou atrasada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2026-09-08T19:04:16Z</dcterms:created>
  <dcterms:modified xmlns:dcterms="http://purl.org/dc/terms/" xmlns:xsi="http://www.w3.org/2001/XMLSchema-instance" xsi:type="dcterms:W3CDTF">2026-09-08T19:04:16Z</dcterms:modified>
</cp:coreProperties>
</file>