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 de Ponto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AAAA"/>
    <numFmt numFmtId="165" formatCode="HH:MM"/>
    <numFmt numFmtId="166" formatCode="0.00&quot; h&quot;"/>
    <numFmt numFmtId="167" formatCode="0&quot; h&quot;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6" fontId="0" fillId="4" borderId="1" applyAlignment="1" pivotButton="0" quotePrefix="0" xfId="0">
      <alignment horizontal="center" vertical="center"/>
    </xf>
    <xf numFmtId="167" fontId="0" fillId="3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166" fontId="0" fillId="5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0" fillId="6" borderId="1" pivotButton="0" quotePrefix="0" xfId="0"/>
    <xf numFmtId="166" fontId="4" fillId="6" borderId="1" pivotButton="0" quotePrefix="0" xfId="0"/>
    <xf numFmtId="0" fontId="4" fillId="6" borderId="1" pivotButton="0" quotePrefix="0" xfId="0"/>
    <xf numFmtId="0" fontId="0" fillId="4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left" vertical="center"/>
    </xf>
    <xf numFmtId="0" fontId="2" fillId="6" borderId="0" pivotButton="0" quotePrefix="0" xfId="0"/>
    <xf numFmtId="0" fontId="0" fillId="6" borderId="0" pivotButton="0" quotePrefix="0" xfId="0"/>
    <xf numFmtId="0" fontId="3" fillId="0" borderId="1" pivotButton="0" quotePrefix="0" xfId="0"/>
    <xf numFmtId="166" fontId="4" fillId="0" borderId="1" pivotButton="0" quotePrefix="0" xfId="0"/>
    <xf numFmtId="0" fontId="4" fillId="0" borderId="1" pivotButton="0" quotePrefix="0" xfId="0"/>
    <xf numFmtId="0" fontId="4" fillId="0" borderId="0" pivotButton="0" quotePrefix="0" xfId="0"/>
    <xf numFmtId="0" fontId="4" fillId="4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  <xf numFmtId="164" fontId="0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6" fontId="0" fillId="4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166" fontId="0" fillId="5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166" fontId="4" fillId="6" borderId="1" pivotButton="0" quotePrefix="0" xfId="0"/>
    <xf numFmtId="166" fontId="4" fillId="0" borderId="1" pivotButton="0" quotePrefix="0" xfId="0"/>
  </cellXfs>
  <cellStyles count="1">
    <cellStyle name="Normal" xfId="0" builtinId="0" hidden="0"/>
  </cellStyles>
  <dxfs count="3">
    <dxf>
      <font>
        <name val="Calibri"/>
        <b val="1"/>
        <color rgb="0022C55E"/>
        <sz val="10"/>
      </font>
      <fill>
        <patternFill patternType="solid">
          <fgColor rgb="00D1FAE5"/>
          <bgColor rgb="00D1FAE5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  <dxf>
      <fill>
        <patternFill patternType="solid">
          <fgColor rgb="00FEF3C7"/>
          <b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Horas Trabalhadas por Funcionário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'Resumo'!C3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'Resumo'!$A$4:$A$11</f>
            </numRef>
          </cat>
          <val>
            <numRef>
              <f>'Resumo'!$C$4:$C$11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Funcionário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Horas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Status</a:t>
            </a:r>
          </a:p>
        </rich>
      </tx>
    </title>
    <plotArea>
      <pieChart>
        <varyColors val="1"/>
        <ser>
          <idx val="0"/>
          <order val="0"/>
          <tx>
            <strRef>
              <f>'Resumo'!I20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'Resumo'!$H$21:$H$23</f>
            </numRef>
          </cat>
          <val>
            <numRef>
              <f>'Resumo'!$I$21:$I$23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19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8</col>
      <colOff>0</colOff>
      <row>19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4" customWidth="1" min="3" max="3"/>
    <col width="16" customWidth="1" min="4" max="4"/>
    <col width="13" customWidth="1" min="5" max="5"/>
    <col width="13" customWidth="1" min="6" max="6"/>
    <col width="13" customWidth="1" min="7" max="7"/>
    <col width="13" customWidth="1" min="8" max="8"/>
    <col width="16" customWidth="1" min="9" max="9"/>
    <col width="13" customWidth="1" min="10" max="10"/>
    <col width="13" customWidth="1" min="11" max="11"/>
    <col width="13" customWidth="1" min="12" max="12"/>
    <col width="20" customWidth="1" min="13" max="13"/>
  </cols>
  <sheetData>
    <row r="1" ht="26" customHeight="1">
      <c r="A1" s="1" t="inlineStr">
        <is>
          <t>CONTROLE DE PONTO DE TRABALHO - JULHO/2026</t>
        </is>
      </c>
    </row>
    <row r="2"/>
    <row r="3">
      <c r="A3" s="2" t="inlineStr">
        <is>
          <t>Data</t>
        </is>
      </c>
      <c r="B3" s="2" t="inlineStr">
        <is>
          <t>Funcionário</t>
        </is>
      </c>
      <c r="C3" s="2" t="inlineStr">
        <is>
          <t>Cargo</t>
        </is>
      </c>
      <c r="D3" s="2" t="inlineStr">
        <is>
          <t>Cidade</t>
        </is>
      </c>
      <c r="E3" s="2" t="inlineStr">
        <is>
          <t>Entrada Manhã</t>
        </is>
      </c>
      <c r="F3" s="2" t="inlineStr">
        <is>
          <t>Saída Manhã</t>
        </is>
      </c>
      <c r="G3" s="2" t="inlineStr">
        <is>
          <t>Entrada Tarde</t>
        </is>
      </c>
      <c r="H3" s="2" t="inlineStr">
        <is>
          <t>Saída Tarde</t>
        </is>
      </c>
      <c r="I3" s="2" t="inlineStr">
        <is>
          <t>Horas Trabalhadas</t>
        </is>
      </c>
      <c r="J3" s="2" t="inlineStr">
        <is>
          <t>Meta Diária (h)</t>
        </is>
      </c>
      <c r="K3" s="2" t="inlineStr">
        <is>
          <t>Horas Extras</t>
        </is>
      </c>
      <c r="L3" s="2" t="inlineStr">
        <is>
          <t>Status</t>
        </is>
      </c>
      <c r="M3" s="2" t="inlineStr">
        <is>
          <t>Observações</t>
        </is>
      </c>
    </row>
    <row r="4">
      <c r="A4" s="30" t="n">
        <v>46209</v>
      </c>
      <c r="B4" s="4" t="inlineStr">
        <is>
          <t>João Silva</t>
        </is>
      </c>
      <c r="C4" s="4" t="inlineStr">
        <is>
          <t>Analista</t>
        </is>
      </c>
      <c r="D4" s="5" t="inlineStr">
        <is>
          <t>São Paulo</t>
        </is>
      </c>
      <c r="E4" s="31" t="n">
        <v>0.3333333333333333</v>
      </c>
      <c r="F4" s="31" t="n">
        <v>0.5</v>
      </c>
      <c r="G4" s="31" t="n">
        <v>0.5416666666666666</v>
      </c>
      <c r="H4" s="31" t="n">
        <v>0.7083333333333334</v>
      </c>
      <c r="I4" s="32">
        <f>ROUND(((F4-E4)+(H4-G4))*24,2)</f>
        <v/>
      </c>
      <c r="J4" s="8" t="n">
        <v>8</v>
      </c>
      <c r="K4" s="32">
        <f>MAX(0,I4-J4)</f>
        <v/>
      </c>
      <c r="L4" s="5">
        <f>IF(I4&gt;=J4,"Completo",IF(I4&gt;0,"Incompleto","Falta"))</f>
        <v/>
      </c>
      <c r="M4" s="4" t="inlineStr"/>
    </row>
    <row r="5">
      <c r="A5" s="33" t="n">
        <v>46209</v>
      </c>
      <c r="B5" s="10" t="inlineStr">
        <is>
          <t>Maria Oliveira</t>
        </is>
      </c>
      <c r="C5" s="10" t="inlineStr">
        <is>
          <t>Supervisora</t>
        </is>
      </c>
      <c r="D5" s="11" t="inlineStr">
        <is>
          <t>Rio de Janeiro</t>
        </is>
      </c>
      <c r="E5" s="34" t="n">
        <v>0.3333333333333333</v>
      </c>
      <c r="F5" s="34" t="n">
        <v>0.5</v>
      </c>
      <c r="G5" s="34" t="n">
        <v>0.5416666666666666</v>
      </c>
      <c r="H5" s="34" t="n">
        <v>0.75</v>
      </c>
      <c r="I5" s="35">
        <f>ROUND(((F5-E5)+(H5-G5))*24,2)</f>
        <v/>
      </c>
      <c r="J5" s="8" t="n">
        <v>8</v>
      </c>
      <c r="K5" s="35">
        <f>MAX(0,I5-J5)</f>
        <v/>
      </c>
      <c r="L5" s="11">
        <f>IF(I5&gt;=J5,"Completo",IF(I5&gt;0,"Incompleto","Falta"))</f>
        <v/>
      </c>
      <c r="M5" s="10" t="inlineStr"/>
    </row>
    <row r="6">
      <c r="A6" s="30" t="n">
        <v>46209</v>
      </c>
      <c r="B6" s="4" t="inlineStr">
        <is>
          <t>Pedro Santos</t>
        </is>
      </c>
      <c r="C6" s="4" t="inlineStr">
        <is>
          <t>Técnico</t>
        </is>
      </c>
      <c r="D6" s="5" t="inlineStr">
        <is>
          <t>Belo Horizonte</t>
        </is>
      </c>
      <c r="E6" s="31" t="n">
        <v>0.34375</v>
      </c>
      <c r="F6" s="31" t="n">
        <v>0.5</v>
      </c>
      <c r="G6" s="31" t="n">
        <v>0.5416666666666666</v>
      </c>
      <c r="H6" s="31" t="n">
        <v>0.7083333333333334</v>
      </c>
      <c r="I6" s="32">
        <f>ROUND(((F6-E6)+(H6-G6))*24,2)</f>
        <v/>
      </c>
      <c r="J6" s="8" t="n">
        <v>8</v>
      </c>
      <c r="K6" s="32">
        <f>MAX(0,I6-J6)</f>
        <v/>
      </c>
      <c r="L6" s="5">
        <f>IF(I6&gt;=J6,"Completo",IF(I6&gt;0,"Incompleto","Falta"))</f>
        <v/>
      </c>
      <c r="M6" s="4" t="inlineStr"/>
    </row>
    <row r="7">
      <c r="A7" s="33" t="n">
        <v>46209</v>
      </c>
      <c r="B7" s="10" t="inlineStr">
        <is>
          <t>Ana Souza</t>
        </is>
      </c>
      <c r="C7" s="10" t="inlineStr">
        <is>
          <t>Assistente</t>
        </is>
      </c>
      <c r="D7" s="11" t="inlineStr">
        <is>
          <t>Curitiba</t>
        </is>
      </c>
      <c r="E7" s="34" t="n">
        <v>0.3333333333333333</v>
      </c>
      <c r="F7" s="34" t="n">
        <v>0.5</v>
      </c>
      <c r="G7" s="34" t="n">
        <v>0.5416666666666666</v>
      </c>
      <c r="H7" s="34" t="n">
        <v>0.6875</v>
      </c>
      <c r="I7" s="35">
        <f>ROUND(((F7-E7)+(H7-G7))*24,2)</f>
        <v/>
      </c>
      <c r="J7" s="8" t="n">
        <v>8</v>
      </c>
      <c r="K7" s="35">
        <f>MAX(0,I7-J7)</f>
        <v/>
      </c>
      <c r="L7" s="11">
        <f>IF(I7&gt;=J7,"Completo",IF(I7&gt;0,"Incompleto","Falta"))</f>
        <v/>
      </c>
      <c r="M7" s="10" t="inlineStr"/>
    </row>
    <row r="8">
      <c r="A8" s="30" t="n">
        <v>46209</v>
      </c>
      <c r="B8" s="4" t="inlineStr">
        <is>
          <t>Carlos Pereira</t>
        </is>
      </c>
      <c r="C8" s="4" t="inlineStr">
        <is>
          <t>Coordenador</t>
        </is>
      </c>
      <c r="D8" s="5" t="inlineStr">
        <is>
          <t>Porto Alegre</t>
        </is>
      </c>
      <c r="E8" s="31" t="n">
        <v>0.3333333333333333</v>
      </c>
      <c r="F8" s="31" t="n">
        <v>0.5</v>
      </c>
      <c r="G8" s="31" t="n">
        <v>0.5416666666666666</v>
      </c>
      <c r="H8" s="31" t="n">
        <v>0.7083333333333334</v>
      </c>
      <c r="I8" s="32">
        <f>ROUND(((F8-E8)+(H8-G8))*24,2)</f>
        <v/>
      </c>
      <c r="J8" s="8" t="n">
        <v>8</v>
      </c>
      <c r="K8" s="32">
        <f>MAX(0,I8-J8)</f>
        <v/>
      </c>
      <c r="L8" s="5">
        <f>IF(I8&gt;=J8,"Completo",IF(I8&gt;0,"Incompleto","Falta"))</f>
        <v/>
      </c>
      <c r="M8" s="4" t="inlineStr"/>
    </row>
    <row r="9">
      <c r="A9" s="33" t="n">
        <v>46209</v>
      </c>
      <c r="B9" s="10" t="inlineStr">
        <is>
          <t>Juliana Costa</t>
        </is>
      </c>
      <c r="C9" s="10" t="inlineStr">
        <is>
          <t>Analista</t>
        </is>
      </c>
      <c r="D9" s="11" t="inlineStr">
        <is>
          <t>Salvador</t>
        </is>
      </c>
      <c r="E9" s="34" t="n">
        <v>0.3333333333333333</v>
      </c>
      <c r="F9" s="34" t="n">
        <v>0.5208333333333334</v>
      </c>
      <c r="G9" s="34" t="n">
        <v>0.5625</v>
      </c>
      <c r="H9" s="34" t="n">
        <v>0.7708333333333334</v>
      </c>
      <c r="I9" s="35">
        <f>ROUND(((F9-E9)+(H9-G9))*24,2)</f>
        <v/>
      </c>
      <c r="J9" s="8" t="n">
        <v>8</v>
      </c>
      <c r="K9" s="35">
        <f>MAX(0,I9-J9)</f>
        <v/>
      </c>
      <c r="L9" s="11">
        <f>IF(I9&gt;=J9,"Completo",IF(I9&gt;0,"Incompleto","Falta"))</f>
        <v/>
      </c>
      <c r="M9" s="10" t="inlineStr"/>
    </row>
    <row r="10">
      <c r="A10" s="30" t="n">
        <v>46209</v>
      </c>
      <c r="B10" s="4" t="inlineStr">
        <is>
          <t>Rafael Almeida</t>
        </is>
      </c>
      <c r="C10" s="4" t="inlineStr">
        <is>
          <t>Técnico</t>
        </is>
      </c>
      <c r="D10" s="5" t="inlineStr">
        <is>
          <t>Recife</t>
        </is>
      </c>
      <c r="E10" s="31" t="n">
        <v>0.3333333333333333</v>
      </c>
      <c r="F10" s="31" t="n">
        <v>0.5</v>
      </c>
      <c r="G10" s="31" t="n">
        <v>0</v>
      </c>
      <c r="H10" s="31" t="n">
        <v>0</v>
      </c>
      <c r="I10" s="32">
        <f>ROUND(((F10-E10)+(H10-G10))*24,2)</f>
        <v/>
      </c>
      <c r="J10" s="8" t="n">
        <v>8</v>
      </c>
      <c r="K10" s="32">
        <f>MAX(0,I10-J10)</f>
        <v/>
      </c>
      <c r="L10" s="5">
        <f>IF(I10&gt;=J10,"Completo",IF(I10&gt;0,"Incompleto","Falta"))</f>
        <v/>
      </c>
      <c r="M10" s="4" t="inlineStr"/>
    </row>
    <row r="11">
      <c r="A11" s="33" t="n">
        <v>46209</v>
      </c>
      <c r="B11" s="10" t="inlineStr">
        <is>
          <t>Camila Ferreira</t>
        </is>
      </c>
      <c r="C11" s="10" t="inlineStr">
        <is>
          <t>Assistente</t>
        </is>
      </c>
      <c r="D11" s="11" t="inlineStr">
        <is>
          <t>Fortaleza</t>
        </is>
      </c>
      <c r="E11" s="34" t="n">
        <v>0.3333333333333333</v>
      </c>
      <c r="F11" s="34" t="n">
        <v>0.5</v>
      </c>
      <c r="G11" s="34" t="n">
        <v>0.5416666666666666</v>
      </c>
      <c r="H11" s="34" t="n">
        <v>0.71875</v>
      </c>
      <c r="I11" s="35">
        <f>ROUND(((F11-E11)+(H11-G11))*24,2)</f>
        <v/>
      </c>
      <c r="J11" s="8" t="n">
        <v>8</v>
      </c>
      <c r="K11" s="35">
        <f>MAX(0,I11-J11)</f>
        <v/>
      </c>
      <c r="L11" s="11">
        <f>IF(I11&gt;=J11,"Completo",IF(I11&gt;0,"Incompleto","Falta"))</f>
        <v/>
      </c>
      <c r="M11" s="10" t="inlineStr"/>
    </row>
    <row r="12">
      <c r="A12" s="30" t="n">
        <v>46210</v>
      </c>
      <c r="B12" s="4" t="inlineStr">
        <is>
          <t>João Silva</t>
        </is>
      </c>
      <c r="C12" s="4" t="inlineStr">
        <is>
          <t>Analista</t>
        </is>
      </c>
      <c r="D12" s="5" t="inlineStr">
        <is>
          <t>São Paulo</t>
        </is>
      </c>
      <c r="E12" s="31" t="n">
        <v>0.3368055555555556</v>
      </c>
      <c r="F12" s="31" t="n">
        <v>0.5</v>
      </c>
      <c r="G12" s="31" t="n">
        <v>0.5416666666666666</v>
      </c>
      <c r="H12" s="31" t="n">
        <v>0.7916666666666666</v>
      </c>
      <c r="I12" s="32">
        <f>ROUND(((F12-E12)+(H12-G12))*24,2)</f>
        <v/>
      </c>
      <c r="J12" s="8" t="n">
        <v>8</v>
      </c>
      <c r="K12" s="32">
        <f>MAX(0,I12-J12)</f>
        <v/>
      </c>
      <c r="L12" s="5">
        <f>IF(I12&gt;=J12,"Completo",IF(I12&gt;0,"Incompleto","Falta"))</f>
        <v/>
      </c>
      <c r="M12" s="4" t="inlineStr"/>
    </row>
    <row r="13">
      <c r="A13" s="33" t="n">
        <v>46210</v>
      </c>
      <c r="B13" s="10" t="inlineStr">
        <is>
          <t>Maria Oliveira</t>
        </is>
      </c>
      <c r="C13" s="10" t="inlineStr">
        <is>
          <t>Supervisora</t>
        </is>
      </c>
      <c r="D13" s="11" t="inlineStr">
        <is>
          <t>Rio de Janeiro</t>
        </is>
      </c>
      <c r="E13" s="34" t="n">
        <v>0.3333333333333333</v>
      </c>
      <c r="F13" s="34" t="n">
        <v>0.5</v>
      </c>
      <c r="G13" s="34" t="n">
        <v>0.5416666666666666</v>
      </c>
      <c r="H13" s="34" t="n">
        <v>0.7083333333333334</v>
      </c>
      <c r="I13" s="35">
        <f>ROUND(((F13-E13)+(H13-G13))*24,2)</f>
        <v/>
      </c>
      <c r="J13" s="8" t="n">
        <v>8</v>
      </c>
      <c r="K13" s="35">
        <f>MAX(0,I13-J13)</f>
        <v/>
      </c>
      <c r="L13" s="11">
        <f>IF(I13&gt;=J13,"Completo",IF(I13&gt;0,"Incompleto","Falta"))</f>
        <v/>
      </c>
      <c r="M13" s="10" t="inlineStr"/>
    </row>
    <row r="14">
      <c r="A14" s="14" t="inlineStr">
        <is>
          <t>TOTAIS</t>
        </is>
      </c>
      <c r="B14" s="36" t="n"/>
      <c r="C14" s="36" t="n"/>
      <c r="D14" s="36" t="n"/>
      <c r="E14" s="36" t="n"/>
      <c r="F14" s="36" t="n"/>
      <c r="G14" s="36" t="n"/>
      <c r="H14" s="37" t="n"/>
      <c r="I14" s="38">
        <f>SUM(I4:I13)</f>
        <v/>
      </c>
      <c r="J14" s="15" t="n"/>
      <c r="K14" s="38">
        <f>SUM(K4:K13)</f>
        <v/>
      </c>
      <c r="L14" s="17">
        <f>COUNTIF(L4:L13,"Falta")&amp;" falta(s)"</f>
        <v/>
      </c>
      <c r="M14" s="15" t="n"/>
    </row>
  </sheetData>
  <mergeCells count="2">
    <mergeCell ref="A1:M1"/>
    <mergeCell ref="A14:H14"/>
  </mergeCells>
  <conditionalFormatting sqref="L4:L13">
    <cfRule type="expression" priority="1" dxfId="0" stopIfTrue="1">
      <formula>L4="Completo"</formula>
    </cfRule>
    <cfRule type="expression" priority="2" dxfId="1" stopIfTrue="1">
      <formula>L4="Falta"</formula>
    </cfRule>
    <cfRule type="expression" priority="3" dxfId="2" stopIfTrue="1">
      <formula>L4="Incompleto"</formula>
    </cfRule>
  </conditionalFormatting>
  <dataValidations count="1">
    <dataValidation sqref="M4:M13" showErrorMessage="1" showInputMessage="1" allowBlank="1" type="list">
      <formula1>"Justificado,Não Justificado,Atestado,Home Office"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22" customWidth="1" min="3" max="3"/>
    <col width="20" customWidth="1" min="4" max="4"/>
    <col width="16" customWidth="1" min="5" max="5"/>
    <col width="16" customWidth="1" min="6" max="6"/>
  </cols>
  <sheetData>
    <row r="1" ht="26" customHeight="1">
      <c r="A1" s="1" t="inlineStr">
        <is>
          <t>DASHBOARD - RESUMO DE PONTO</t>
        </is>
      </c>
    </row>
    <row r="2"/>
    <row r="3">
      <c r="A3" s="2" t="inlineStr">
        <is>
          <t>Funcionário</t>
        </is>
      </c>
      <c r="B3" s="2" t="inlineStr">
        <is>
          <t>Cidade</t>
        </is>
      </c>
      <c r="C3" s="2" t="inlineStr">
        <is>
          <t>Total Horas Trabalhadas</t>
        </is>
      </c>
      <c r="D3" s="2" t="inlineStr">
        <is>
          <t>Total Horas Extras</t>
        </is>
      </c>
      <c r="E3" s="2" t="inlineStr">
        <is>
          <t>Dias Completos</t>
        </is>
      </c>
      <c r="F3" s="2" t="inlineStr">
        <is>
          <t>Dias com Falta</t>
        </is>
      </c>
    </row>
    <row r="4">
      <c r="A4" s="18" t="inlineStr">
        <is>
          <t>João Silva</t>
        </is>
      </c>
      <c r="B4" s="18" t="inlineStr">
        <is>
          <t>São Paulo</t>
        </is>
      </c>
      <c r="C4" s="32">
        <f>IFERROR(SUMIF('Registro de Ponto'!$B$4:$B$13,A4,'Registro de Ponto'!$I$4:$I$13),0)</f>
        <v/>
      </c>
      <c r="D4" s="32">
        <f>IFERROR(SUMIF('Registro de Ponto'!$B$4:$B$13,A4,'Registro de Ponto'!$K$4:$K$13),0)</f>
        <v/>
      </c>
      <c r="E4" s="5">
        <f>IFERROR(COUNTIFS('Registro de Ponto'!$B$4:$B$13,A4,'Registro de Ponto'!$L$4:$L$13,"Completo"),0)</f>
        <v/>
      </c>
      <c r="F4" s="5">
        <f>IFERROR(COUNTIFS('Registro de Ponto'!$B$4:$B$13,A4,'Registro de Ponto'!$L$4:$L$13,"Falta"),0)</f>
        <v/>
      </c>
    </row>
    <row r="5">
      <c r="A5" s="19" t="inlineStr">
        <is>
          <t>Maria Oliveira</t>
        </is>
      </c>
      <c r="B5" s="19" t="inlineStr">
        <is>
          <t>Rio de Janeiro</t>
        </is>
      </c>
      <c r="C5" s="35">
        <f>IFERROR(SUMIF('Registro de Ponto'!$B$4:$B$13,A5,'Registro de Ponto'!$I$4:$I$13),0)</f>
        <v/>
      </c>
      <c r="D5" s="35">
        <f>IFERROR(SUMIF('Registro de Ponto'!$B$4:$B$13,A5,'Registro de Ponto'!$K$4:$K$13),0)</f>
        <v/>
      </c>
      <c r="E5" s="11">
        <f>IFERROR(COUNTIFS('Registro de Ponto'!$B$4:$B$13,A5,'Registro de Ponto'!$L$4:$L$13,"Completo"),0)</f>
        <v/>
      </c>
      <c r="F5" s="11">
        <f>IFERROR(COUNTIFS('Registro de Ponto'!$B$4:$B$13,A5,'Registro de Ponto'!$L$4:$L$13,"Falta"),0)</f>
        <v/>
      </c>
    </row>
    <row r="6">
      <c r="A6" s="18" t="inlineStr">
        <is>
          <t>Pedro Santos</t>
        </is>
      </c>
      <c r="B6" s="18" t="inlineStr">
        <is>
          <t>Belo Horizonte</t>
        </is>
      </c>
      <c r="C6" s="32">
        <f>IFERROR(SUMIF('Registro de Ponto'!$B$4:$B$13,A6,'Registro de Ponto'!$I$4:$I$13),0)</f>
        <v/>
      </c>
      <c r="D6" s="32">
        <f>IFERROR(SUMIF('Registro de Ponto'!$B$4:$B$13,A6,'Registro de Ponto'!$K$4:$K$13),0)</f>
        <v/>
      </c>
      <c r="E6" s="5">
        <f>IFERROR(COUNTIFS('Registro de Ponto'!$B$4:$B$13,A6,'Registro de Ponto'!$L$4:$L$13,"Completo"),0)</f>
        <v/>
      </c>
      <c r="F6" s="5">
        <f>IFERROR(COUNTIFS('Registro de Ponto'!$B$4:$B$13,A6,'Registro de Ponto'!$L$4:$L$13,"Falta"),0)</f>
        <v/>
      </c>
    </row>
    <row r="7">
      <c r="A7" s="19" t="inlineStr">
        <is>
          <t>Ana Souza</t>
        </is>
      </c>
      <c r="B7" s="19" t="inlineStr">
        <is>
          <t>Curitiba</t>
        </is>
      </c>
      <c r="C7" s="35">
        <f>IFERROR(SUMIF('Registro de Ponto'!$B$4:$B$13,A7,'Registro de Ponto'!$I$4:$I$13),0)</f>
        <v/>
      </c>
      <c r="D7" s="35">
        <f>IFERROR(SUMIF('Registro de Ponto'!$B$4:$B$13,A7,'Registro de Ponto'!$K$4:$K$13),0)</f>
        <v/>
      </c>
      <c r="E7" s="11">
        <f>IFERROR(COUNTIFS('Registro de Ponto'!$B$4:$B$13,A7,'Registro de Ponto'!$L$4:$L$13,"Completo"),0)</f>
        <v/>
      </c>
      <c r="F7" s="11">
        <f>IFERROR(COUNTIFS('Registro de Ponto'!$B$4:$B$13,A7,'Registro de Ponto'!$L$4:$L$13,"Falta"),0)</f>
        <v/>
      </c>
    </row>
    <row r="8">
      <c r="A8" s="18" t="inlineStr">
        <is>
          <t>Carlos Pereira</t>
        </is>
      </c>
      <c r="B8" s="18" t="inlineStr">
        <is>
          <t>Porto Alegre</t>
        </is>
      </c>
      <c r="C8" s="32">
        <f>IFERROR(SUMIF('Registro de Ponto'!$B$4:$B$13,A8,'Registro de Ponto'!$I$4:$I$13),0)</f>
        <v/>
      </c>
      <c r="D8" s="32">
        <f>IFERROR(SUMIF('Registro de Ponto'!$B$4:$B$13,A8,'Registro de Ponto'!$K$4:$K$13),0)</f>
        <v/>
      </c>
      <c r="E8" s="5">
        <f>IFERROR(COUNTIFS('Registro de Ponto'!$B$4:$B$13,A8,'Registro de Ponto'!$L$4:$L$13,"Completo"),0)</f>
        <v/>
      </c>
      <c r="F8" s="5">
        <f>IFERROR(COUNTIFS('Registro de Ponto'!$B$4:$B$13,A8,'Registro de Ponto'!$L$4:$L$13,"Falta"),0)</f>
        <v/>
      </c>
    </row>
    <row r="9">
      <c r="A9" s="19" t="inlineStr">
        <is>
          <t>Juliana Costa</t>
        </is>
      </c>
      <c r="B9" s="19" t="inlineStr">
        <is>
          <t>Salvador</t>
        </is>
      </c>
      <c r="C9" s="35">
        <f>IFERROR(SUMIF('Registro de Ponto'!$B$4:$B$13,A9,'Registro de Ponto'!$I$4:$I$13),0)</f>
        <v/>
      </c>
      <c r="D9" s="35">
        <f>IFERROR(SUMIF('Registro de Ponto'!$B$4:$B$13,A9,'Registro de Ponto'!$K$4:$K$13),0)</f>
        <v/>
      </c>
      <c r="E9" s="11">
        <f>IFERROR(COUNTIFS('Registro de Ponto'!$B$4:$B$13,A9,'Registro de Ponto'!$L$4:$L$13,"Completo"),0)</f>
        <v/>
      </c>
      <c r="F9" s="11">
        <f>IFERROR(COUNTIFS('Registro de Ponto'!$B$4:$B$13,A9,'Registro de Ponto'!$L$4:$L$13,"Falta"),0)</f>
        <v/>
      </c>
    </row>
    <row r="10">
      <c r="A10" s="18" t="inlineStr">
        <is>
          <t>Rafael Almeida</t>
        </is>
      </c>
      <c r="B10" s="18" t="inlineStr">
        <is>
          <t>Recife</t>
        </is>
      </c>
      <c r="C10" s="32">
        <f>IFERROR(SUMIF('Registro de Ponto'!$B$4:$B$13,A10,'Registro de Ponto'!$I$4:$I$13),0)</f>
        <v/>
      </c>
      <c r="D10" s="32">
        <f>IFERROR(SUMIF('Registro de Ponto'!$B$4:$B$13,A10,'Registro de Ponto'!$K$4:$K$13),0)</f>
        <v/>
      </c>
      <c r="E10" s="5">
        <f>IFERROR(COUNTIFS('Registro de Ponto'!$B$4:$B$13,A10,'Registro de Ponto'!$L$4:$L$13,"Completo"),0)</f>
        <v/>
      </c>
      <c r="F10" s="5">
        <f>IFERROR(COUNTIFS('Registro de Ponto'!$B$4:$B$13,A10,'Registro de Ponto'!$L$4:$L$13,"Falta"),0)</f>
        <v/>
      </c>
    </row>
    <row r="11">
      <c r="A11" s="19" t="inlineStr">
        <is>
          <t>Camila Ferreira</t>
        </is>
      </c>
      <c r="B11" s="19" t="inlineStr">
        <is>
          <t>Fortaleza</t>
        </is>
      </c>
      <c r="C11" s="35">
        <f>IFERROR(SUMIF('Registro de Ponto'!$B$4:$B$13,A11,'Registro de Ponto'!$I$4:$I$13),0)</f>
        <v/>
      </c>
      <c r="D11" s="35">
        <f>IFERROR(SUMIF('Registro de Ponto'!$B$4:$B$13,A11,'Registro de Ponto'!$K$4:$K$13),0)</f>
        <v/>
      </c>
      <c r="E11" s="11">
        <f>IFERROR(COUNTIFS('Registro de Ponto'!$B$4:$B$13,A11,'Registro de Ponto'!$L$4:$L$13,"Completo"),0)</f>
        <v/>
      </c>
      <c r="F11" s="11">
        <f>IFERROR(COUNTIFS('Registro de Ponto'!$B$4:$B$13,A11,'Registro de Ponto'!$L$4:$L$13,"Falta"),0)</f>
        <v/>
      </c>
    </row>
    <row r="12">
      <c r="A12" s="14" t="inlineStr">
        <is>
          <t>TOTAL GERAL</t>
        </is>
      </c>
      <c r="B12" s="37" t="n"/>
      <c r="C12" s="38">
        <f>SUM(C4:C11)</f>
        <v/>
      </c>
      <c r="D12" s="38">
        <f>SUM(D4:D11)</f>
        <v/>
      </c>
      <c r="E12" s="17">
        <f>SUM(E4:E11)</f>
        <v/>
      </c>
      <c r="F12" s="17">
        <f>SUM(F4:F11)</f>
        <v/>
      </c>
    </row>
    <row r="13"/>
    <row r="14">
      <c r="A14" s="20" t="inlineStr">
        <is>
          <t>INDICADORES-CHAVE</t>
        </is>
      </c>
    </row>
    <row r="15">
      <c r="A15" s="22" t="inlineStr">
        <is>
          <t>Média de Horas por Funcionário</t>
        </is>
      </c>
      <c r="B15" s="39">
        <f>IFERROR(AVERAGE(C4:C11),0)</f>
        <v/>
      </c>
    </row>
    <row r="16">
      <c r="A16" s="22" t="inlineStr">
        <is>
          <t>Total de Faltas Registradas</t>
        </is>
      </c>
      <c r="B16" s="24">
        <f>SUM(F4:F11)</f>
        <v/>
      </c>
    </row>
    <row r="17">
      <c r="A17" s="22" t="inlineStr">
        <is>
          <t>Total de Horas Extras</t>
        </is>
      </c>
      <c r="B17" s="39">
        <f>SUM(D4:D11)</f>
        <v/>
      </c>
    </row>
    <row r="18"/>
    <row r="19"/>
    <row r="20">
      <c r="H20" s="25" t="inlineStr">
        <is>
          <t>Status</t>
        </is>
      </c>
      <c r="I20" s="25" t="inlineStr">
        <is>
          <t>Quantidade</t>
        </is>
      </c>
    </row>
    <row r="21">
      <c r="H21" t="inlineStr">
        <is>
          <t>Completo</t>
        </is>
      </c>
      <c r="I21">
        <f>COUNTIF('Registro de Ponto'!$L$4:$L$13,"Completo")</f>
        <v/>
      </c>
    </row>
    <row r="22">
      <c r="H22" t="inlineStr">
        <is>
          <t>Incompleto</t>
        </is>
      </c>
      <c r="I22">
        <f>COUNTIF('Registro de Ponto'!$L$4:$L$13,"Incompleto")</f>
        <v/>
      </c>
    </row>
    <row r="23">
      <c r="H23" t="inlineStr">
        <is>
          <t>Falta</t>
        </is>
      </c>
      <c r="I23">
        <f>COUNTIF('Registro de Ponto'!$L$4:$L$13,"Falta")</f>
        <v/>
      </c>
    </row>
  </sheetData>
  <mergeCells count="3">
    <mergeCell ref="A1:F1"/>
    <mergeCell ref="A12:B12"/>
    <mergeCell ref="A14:B1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6" customHeight="1">
      <c r="A1" s="1" t="inlineStr">
        <is>
          <t>INSTRUÇÕES DE USO</t>
        </is>
      </c>
    </row>
    <row r="2"/>
    <row r="3">
      <c r="A3" s="2" t="inlineStr">
        <is>
          <t>Tópico</t>
        </is>
      </c>
      <c r="B3" s="2" t="inlineStr">
        <is>
          <t>Descrição</t>
        </is>
      </c>
    </row>
    <row r="4" ht="32" customHeight="1">
      <c r="A4" s="26" t="inlineStr">
        <is>
          <t>Objetivo</t>
        </is>
      </c>
      <c r="B4" s="27" t="inlineStr">
        <is>
          <t>Esta planilha controla o ponto de trabalho dos funcionários, calculando horas trabalhadas, horas extras e status de presença automaticamente.</t>
        </is>
      </c>
    </row>
    <row r="5" ht="32" customHeight="1">
      <c r="A5" s="28" t="inlineStr">
        <is>
          <t>Aba 'Registro de Ponto'</t>
        </is>
      </c>
      <c r="B5" s="29" t="inlineStr">
        <is>
          <t>Registre diariamente a Data, Funcionário, Cargo, Cidade e os horários de Entrada/Saída (manhã e tarde). As colunas em amarelo (Meta Diária) são editáveis.</t>
        </is>
      </c>
    </row>
    <row r="6" ht="32" customHeight="1">
      <c r="A6" s="26" t="inlineStr">
        <is>
          <t>Cálculo de Horas</t>
        </is>
      </c>
      <c r="B6" s="27" t="inlineStr">
        <is>
          <t>A coluna 'Horas Trabalhadas' soma automaticamente o período da manhã e da tarde, calculando pelo formato de hora inserido.</t>
        </is>
      </c>
    </row>
    <row r="7" ht="32" customHeight="1">
      <c r="A7" s="28" t="inlineStr">
        <is>
          <t>Horas Extras</t>
        </is>
      </c>
      <c r="B7" s="29" t="inlineStr">
        <is>
          <t>Calculadas automaticamente quando as Horas Trabalhadas excedem a Meta Diária definida.</t>
        </is>
      </c>
    </row>
    <row r="8" ht="32" customHeight="1">
      <c r="A8" s="26" t="inlineStr">
        <is>
          <t>Status</t>
        </is>
      </c>
      <c r="B8" s="27" t="inlineStr">
        <is>
          <t>Classificado automaticamente como 'Completo', 'Incompleto' ou 'Falta' com base nas horas trabalhadas versus a meta.</t>
        </is>
      </c>
    </row>
    <row r="9" ht="32" customHeight="1">
      <c r="A9" s="28" t="inlineStr">
        <is>
          <t>Observações</t>
        </is>
      </c>
      <c r="B9" s="29" t="inlineStr">
        <is>
          <t>Utilize a lista suspensa para justificar ausências ou atrasos (Justificado, Não Justificado, Atestado, Home Office).</t>
        </is>
      </c>
    </row>
    <row r="10" ht="32" customHeight="1">
      <c r="A10" s="26" t="inlineStr">
        <is>
          <t>Aba 'Resumo'</t>
        </is>
      </c>
      <c r="B10" s="27" t="inlineStr">
        <is>
          <t>Apresenta o total de horas trabalhadas, horas extras, dias completos e faltas por funcionário, além de gráficos e indicadores-chave.</t>
        </is>
      </c>
    </row>
    <row r="11" ht="32" customHeight="1">
      <c r="A11" s="28" t="inlineStr">
        <is>
          <t>Cores</t>
        </is>
      </c>
      <c r="B11" s="29" t="inlineStr">
        <is>
          <t>Verde = status completo; Amarelo = incompleto; Vermelho = falta. Células amarelas indicam campos editáveis.</t>
        </is>
      </c>
    </row>
    <row r="12" ht="32" customHeight="1">
      <c r="A12" s="26" t="inlineStr">
        <is>
          <t>Atualização</t>
        </is>
      </c>
      <c r="B12" s="27" t="inlineStr">
        <is>
          <t>Ao inserir novos registros na aba 'Registro de Ponto', lembre-se de estender as fórmulas de Horas Trabalhadas, Horas Extras e Status para as novas linhas.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2026-07-21T17:30:16Z</dcterms:created>
  <dcterms:modified xmlns:dcterms="http://purl.org/dc/terms/" xmlns:xsi="http://www.w3.org/2001/XMLSchema-instance" xsi:type="dcterms:W3CDTF">2026-07-21T17:30:16Z</dcterms:modified>
</cp:coreProperties>
</file>