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 de Ação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'Plano de Ação'!$A$1:$R$101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.##0,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color rgb="001D4ED8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FFFFFF"/>
      <sz val="10"/>
    </font>
  </fonts>
  <fills count="12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1D4ED8"/>
      </patternFill>
    </fill>
    <fill>
      <patternFill patternType="solid">
        <fgColor rgb="00ECFDF5"/>
      </patternFill>
    </fill>
    <fill>
      <patternFill patternType="solid">
        <fgColor rgb="00C8102E"/>
      </patternFill>
    </fill>
    <fill>
      <patternFill patternType="solid">
        <fgColor rgb="00DC2626"/>
      </patternFill>
    </fill>
    <fill>
      <patternFill patternType="solid">
        <fgColor rgb="0016A34A"/>
      </patternFill>
    </fill>
    <fill>
      <patternFill patternType="solid">
        <fgColor rgb="00FEF3C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9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1" fillId="2" borderId="1" pivotButton="0" quotePrefix="0" xfId="0"/>
    <xf numFmtId="0" fontId="2" fillId="0" borderId="1" pivotButton="0" quotePrefix="0" xfId="0"/>
    <xf numFmtId="165" fontId="2" fillId="0" borderId="1" pivotButton="0" quotePrefix="0" xfId="0"/>
    <xf numFmtId="0" fontId="5" fillId="7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center" vertical="center"/>
    </xf>
    <xf numFmtId="9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 wrapText="1"/>
    </xf>
    <xf numFmtId="0" fontId="6" fillId="10" borderId="1" applyAlignment="1" pivotButton="0" quotePrefix="0" xfId="0">
      <alignment horizontal="left" vertical="center" wrapText="1"/>
    </xf>
    <xf numFmtId="0" fontId="2" fillId="11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2" fillId="0" borderId="1" pivotButton="0" quotePrefix="0" xfId="0"/>
    <xf numFmtId="165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color rgb="001F2937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ações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D4ED8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'Dashboard'!$A$13:$A$17</f>
            </numRef>
          </cat>
          <val>
            <numRef>
              <f>'Dashboard'!$B$13:$B$17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Ações por responsável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'Dashboard'!H12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'Dashboard'!$G$13:$G$22</f>
            </numRef>
          </cat>
          <val>
            <numRef>
              <f>'Dashboard'!$H$13:$H$22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ações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Responsável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estimado versus custo real por projeto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'Dashboard'!O1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'Dashboard'!$N$2:$N$101</f>
            </numRef>
          </cat>
          <val>
            <numRef>
              <f>'Dashboard'!$O$2:$O$101</f>
            </numRef>
          </val>
        </ser>
        <ser>
          <idx val="1"/>
          <order val="1"/>
          <tx>
            <strRef>
              <f>'Dashboard'!P1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'Dashboard'!$N$2:$N$101</f>
            </numRef>
          </cat>
          <val>
            <numRef>
              <f>'Dashboard'!$P$2:$P$101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Projeto/Objetivo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7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25</row>
      <rowOff>0</rowOff>
    </from>
    <ext cx="864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R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8" customWidth="1" min="3" max="3"/>
    <col width="21" customWidth="1" min="4" max="4"/>
    <col width="18" customWidth="1" min="5" max="5"/>
    <col width="22" customWidth="1" min="6" max="6"/>
    <col width="14" customWidth="1" min="7" max="7"/>
    <col width="18" customWidth="1" min="8" max="8"/>
    <col width="15" customWidth="1" min="9" max="9"/>
    <col width="15" customWidth="1" min="10" max="10"/>
    <col width="14" customWidth="1" min="11" max="11"/>
    <col width="15" customWidth="1" min="12" max="12"/>
    <col width="21" customWidth="1" min="13" max="13"/>
    <col width="18" customWidth="1" min="14" max="14"/>
    <col width="18" customWidth="1" min="15" max="15"/>
    <col width="18" customWidth="1" min="16" max="16"/>
    <col width="24" customWidth="1" min="17" max="17"/>
    <col width="34" customWidth="1" min="18" max="18"/>
  </cols>
  <sheetData>
    <row r="1" ht="36" customHeight="1">
      <c r="A1" s="1" t="inlineStr">
        <is>
          <t>ID</t>
        </is>
      </c>
      <c r="B1" s="1" t="inlineStr">
        <is>
          <t>Projeto/Objetivo</t>
        </is>
      </c>
      <c r="C1" s="1" t="inlineStr">
        <is>
          <t>Ação</t>
        </is>
      </c>
      <c r="D1" s="1" t="inlineStr">
        <is>
          <t>Responsável</t>
        </is>
      </c>
      <c r="E1" s="1" t="inlineStr">
        <is>
          <t>Cidade</t>
        </is>
      </c>
      <c r="F1" s="1" t="inlineStr">
        <is>
          <t>Área</t>
        </is>
      </c>
      <c r="G1" s="1" t="inlineStr">
        <is>
          <t>Prioridade</t>
        </is>
      </c>
      <c r="H1" s="1" t="inlineStr">
        <is>
          <t>Status</t>
        </is>
      </c>
      <c r="I1" s="1" t="inlineStr">
        <is>
          <t>Data de início</t>
        </is>
      </c>
      <c r="J1" s="1" t="inlineStr">
        <is>
          <t>Prazo final</t>
        </is>
      </c>
      <c r="K1" s="1" t="inlineStr">
        <is>
          <t>% concluído</t>
        </is>
      </c>
      <c r="L1" s="1" t="inlineStr">
        <is>
          <t>Dias restantes</t>
        </is>
      </c>
      <c r="M1" s="1" t="inlineStr">
        <is>
          <t>Situação do prazo</t>
        </is>
      </c>
      <c r="N1" s="1" t="inlineStr">
        <is>
          <t>Custo estimado</t>
        </is>
      </c>
      <c r="O1" s="1" t="inlineStr">
        <is>
          <t>Custo real</t>
        </is>
      </c>
      <c r="P1" s="1" t="inlineStr">
        <is>
          <t>Variação de custo</t>
        </is>
      </c>
      <c r="Q1" s="1" t="inlineStr">
        <is>
          <t>Dependência</t>
        </is>
      </c>
      <c r="R1" s="1" t="inlineStr">
        <is>
          <t>Observações</t>
        </is>
      </c>
    </row>
    <row r="2">
      <c r="A2" s="2" t="inlineStr">
        <is>
          <t>PA-001</t>
        </is>
      </c>
      <c r="B2" s="3" t="inlineStr">
        <is>
          <t>Gestão financeira</t>
        </is>
      </c>
      <c r="C2" s="3" t="inlineStr">
        <is>
          <t>Implantar controle mensal de gastos</t>
        </is>
      </c>
      <c r="D2" s="3" t="inlineStr">
        <is>
          <t>João Silva</t>
        </is>
      </c>
      <c r="E2" s="3" t="inlineStr">
        <is>
          <t>São Paulo</t>
        </is>
      </c>
      <c r="F2" s="4">
        <f>IF(D2="","",IFERROR(VLOOKUP(D2,'Instruções'!$A$15:$B$24,2,FALSE),"Não cadastrado"))</f>
        <v/>
      </c>
      <c r="G2" s="2" t="inlineStr">
        <is>
          <t>Alta</t>
        </is>
      </c>
      <c r="H2" s="2" t="inlineStr">
        <is>
          <t>Concluído</t>
        </is>
      </c>
      <c r="I2" s="29" t="n">
        <v>46027</v>
      </c>
      <c r="J2" s="29" t="n">
        <v>46052</v>
      </c>
      <c r="K2" s="6" t="n">
        <v>1</v>
      </c>
      <c r="L2" s="4">
        <f>IF(J2="","",IF(H2="Concluído",0,J2-TODAY()))</f>
        <v/>
      </c>
      <c r="M2" s="4">
        <f>IF(J2="","",IF(H2="Concluído","Concluído",IF(J2&lt;TODAY(),"Atrasado",IF(J2-TODAY()&lt;=7,"Vence em até 7 dias","No prazo"))))</f>
        <v/>
      </c>
      <c r="N2" s="30" t="n">
        <v>12000</v>
      </c>
      <c r="O2" s="30" t="n">
        <v>11500</v>
      </c>
      <c r="P2" s="31">
        <f>IF(AND(N2="",O2=""),"",O2-N2)</f>
        <v/>
      </c>
      <c r="Q2" s="3" t="inlineStr">
        <is>
          <t>Sem dependência</t>
        </is>
      </c>
      <c r="R2" s="3" t="inlineStr">
        <is>
          <t>Rotina validada pela equipe.</t>
        </is>
      </c>
    </row>
    <row r="3">
      <c r="A3" s="2" t="inlineStr">
        <is>
          <t>PA-002</t>
        </is>
      </c>
      <c r="B3" s="3" t="inlineStr">
        <is>
          <t>Contratos de fornecedores</t>
        </is>
      </c>
      <c r="C3" s="3" t="inlineStr">
        <is>
          <t>Renovar contratos de fornecedores</t>
        </is>
      </c>
      <c r="D3" s="3" t="inlineStr">
        <is>
          <t>Maria Oliveira</t>
        </is>
      </c>
      <c r="E3" s="3" t="inlineStr">
        <is>
          <t>Rio de Janeiro</t>
        </is>
      </c>
      <c r="F3" s="9">
        <f>IF(D3="","",IFERROR(VLOOKUP(D3,'Instruções'!$A$15:$B$24,2,FALSE),"Não cadastrado"))</f>
        <v/>
      </c>
      <c r="G3" s="2" t="inlineStr">
        <is>
          <t>Alta</t>
        </is>
      </c>
      <c r="H3" s="2" t="inlineStr">
        <is>
          <t>Concluído</t>
        </is>
      </c>
      <c r="I3" s="29" t="n">
        <v>46063</v>
      </c>
      <c r="J3" s="29" t="n">
        <v>46096</v>
      </c>
      <c r="K3" s="6" t="n">
        <v>1</v>
      </c>
      <c r="L3" s="9">
        <f>IF(J3="","",IF(H3="Concluído",0,J3-TODAY()))</f>
        <v/>
      </c>
      <c r="M3" s="9">
        <f>IF(J3="","",IF(H3="Concluído","Concluído",IF(J3&lt;TODAY(),"Atrasado",IF(J3-TODAY()&lt;=7,"Vence em até 7 dias","No prazo"))))</f>
        <v/>
      </c>
      <c r="N3" s="30" t="n">
        <v>8500</v>
      </c>
      <c r="O3" s="30" t="n">
        <v>9200</v>
      </c>
      <c r="P3" s="32">
        <f>IF(AND(N3="",O3=""),"",O3-N3)</f>
        <v/>
      </c>
      <c r="Q3" s="3" t="inlineStr">
        <is>
          <t>Aprovação jurídica</t>
        </is>
      </c>
      <c r="R3" s="3" t="inlineStr">
        <is>
          <t>Renovação concluída com ajustes.</t>
        </is>
      </c>
    </row>
    <row r="4">
      <c r="A4" s="2" t="inlineStr">
        <is>
          <t>PA-003</t>
        </is>
      </c>
      <c r="B4" s="3" t="inlineStr">
        <is>
          <t>Organização financeira</t>
        </is>
      </c>
      <c r="C4" s="3" t="inlineStr">
        <is>
          <t>Organizar documentos financeiros</t>
        </is>
      </c>
      <c r="D4" s="3" t="inlineStr">
        <is>
          <t>Pedro Santos</t>
        </is>
      </c>
      <c r="E4" s="3" t="inlineStr">
        <is>
          <t>Belo Horizonte</t>
        </is>
      </c>
      <c r="F4" s="4">
        <f>IF(D4="","",IFERROR(VLOOKUP(D4,'Instruções'!$A$15:$B$24,2,FALSE),"Não cadastrado"))</f>
        <v/>
      </c>
      <c r="G4" s="2" t="inlineStr">
        <is>
          <t>Média</t>
        </is>
      </c>
      <c r="H4" s="2" t="inlineStr">
        <is>
          <t>Em andamento</t>
        </is>
      </c>
      <c r="I4" s="29" t="n">
        <v>46082</v>
      </c>
      <c r="J4" s="29" t="n">
        <v>46122</v>
      </c>
      <c r="K4" s="6" t="n">
        <v>0.75</v>
      </c>
      <c r="L4" s="4">
        <f>IF(J4="","",IF(H4="Concluído",0,J4-TODAY()))</f>
        <v/>
      </c>
      <c r="M4" s="4">
        <f>IF(J4="","",IF(H4="Concluído","Concluído",IF(J4&lt;TODAY(),"Atrasado",IF(J4-TODAY()&lt;=7,"Vence em até 7 dias","No prazo"))))</f>
        <v/>
      </c>
      <c r="N4" s="30" t="n">
        <v>6500</v>
      </c>
      <c r="O4" s="30" t="n">
        <v>5900</v>
      </c>
      <c r="P4" s="31">
        <f>IF(AND(N4="",O4=""),"",O4-N4)</f>
        <v/>
      </c>
      <c r="Q4" s="3" t="inlineStr">
        <is>
          <t>Recebimento de documentos</t>
        </is>
      </c>
      <c r="R4" s="3" t="inlineStr">
        <is>
          <t>Pendência de comprovantes bancários.</t>
        </is>
      </c>
    </row>
    <row r="5">
      <c r="A5" s="2" t="inlineStr">
        <is>
          <t>PA-004</t>
        </is>
      </c>
      <c r="B5" s="3" t="inlineStr">
        <is>
          <t>Experiência do cliente</t>
        </is>
      </c>
      <c r="C5" s="3" t="inlineStr">
        <is>
          <t>Criar campanha de atendimento</t>
        </is>
      </c>
      <c r="D5" s="3" t="inlineStr">
        <is>
          <t>Ana Souza</t>
        </is>
      </c>
      <c r="E5" s="3" t="inlineStr">
        <is>
          <t>Curitiba</t>
        </is>
      </c>
      <c r="F5" s="9">
        <f>IF(D5="","",IFERROR(VLOOKUP(D5,'Instruções'!$A$15:$B$24,2,FALSE),"Não cadastrado"))</f>
        <v/>
      </c>
      <c r="G5" s="2" t="inlineStr">
        <is>
          <t>Alta</t>
        </is>
      </c>
      <c r="H5" s="2" t="inlineStr">
        <is>
          <t>Atrasado</t>
        </is>
      </c>
      <c r="I5" s="29" t="n">
        <v>46117</v>
      </c>
      <c r="J5" s="29" t="n">
        <v>46270</v>
      </c>
      <c r="K5" s="6" t="n">
        <v>0.5</v>
      </c>
      <c r="L5" s="9">
        <f>IF(J5="","",IF(H5="Concluído",0,J5-TODAY()))</f>
        <v/>
      </c>
      <c r="M5" s="9">
        <f>IF(J5="","",IF(H5="Concluído","Concluído",IF(J5&lt;TODAY(),"Atrasado",IF(J5-TODAY()&lt;=7,"Vence em até 7 dias","No prazo"))))</f>
        <v/>
      </c>
      <c r="N5" s="30" t="n">
        <v>18000</v>
      </c>
      <c r="O5" s="30" t="n">
        <v>19500</v>
      </c>
      <c r="P5" s="32">
        <f>IF(AND(N5="",O5=""),"",O5-N5)</f>
        <v/>
      </c>
      <c r="Q5" s="3" t="inlineStr">
        <is>
          <t>Definição de público-alvo</t>
        </is>
      </c>
      <c r="R5" s="3" t="inlineStr">
        <is>
          <t>Campanha aguarda aprovação final.</t>
        </is>
      </c>
    </row>
    <row r="6">
      <c r="A6" s="2" t="inlineStr">
        <is>
          <t>PA-005</t>
        </is>
      </c>
      <c r="B6" s="3" t="inlineStr">
        <is>
          <t>Automação comercial</t>
        </is>
      </c>
      <c r="C6" s="3" t="inlineStr">
        <is>
          <t>Automatizar relatório de vendas</t>
        </is>
      </c>
      <c r="D6" s="3" t="inlineStr">
        <is>
          <t>Carlos Pereira</t>
        </is>
      </c>
      <c r="E6" s="3" t="inlineStr">
        <is>
          <t>Porto Alegre</t>
        </is>
      </c>
      <c r="F6" s="4">
        <f>IF(D6="","",IFERROR(VLOOKUP(D6,'Instruções'!$A$15:$B$24,2,FALSE),"Não cadastrado"))</f>
        <v/>
      </c>
      <c r="G6" s="2" t="inlineStr">
        <is>
          <t>Alta</t>
        </is>
      </c>
      <c r="H6" s="2" t="inlineStr">
        <is>
          <t>Em andamento</t>
        </is>
      </c>
      <c r="I6" s="29" t="n">
        <v>46143</v>
      </c>
      <c r="J6" s="29" t="n">
        <v>46308</v>
      </c>
      <c r="K6" s="6" t="n">
        <v>0.4</v>
      </c>
      <c r="L6" s="4">
        <f>IF(J6="","",IF(H6="Concluído",0,J6-TODAY()))</f>
        <v/>
      </c>
      <c r="M6" s="4">
        <f>IF(J6="","",IF(H6="Concluído","Concluído",IF(J6&lt;TODAY(),"Atrasado",IF(J6-TODAY()&lt;=7,"Vence em até 7 dias","No prazo"))))</f>
        <v/>
      </c>
      <c r="N6" s="30" t="n">
        <v>25000</v>
      </c>
      <c r="O6" s="30" t="n">
        <v>23000</v>
      </c>
      <c r="P6" s="31">
        <f>IF(AND(N6="",O6=""),"",O6-N6)</f>
        <v/>
      </c>
      <c r="Q6" s="3" t="inlineStr">
        <is>
          <t>Integração com sistema de vendas</t>
        </is>
      </c>
      <c r="R6" s="3" t="inlineStr">
        <is>
          <t>Protótipo em validação.</t>
        </is>
      </c>
    </row>
    <row r="7">
      <c r="A7" s="2" t="inlineStr">
        <is>
          <t>PA-006</t>
        </is>
      </c>
      <c r="B7" s="3" t="inlineStr">
        <is>
          <t>Controle de estoque</t>
        </is>
      </c>
      <c r="C7" s="3" t="inlineStr">
        <is>
          <t>Revisar inventário</t>
        </is>
      </c>
      <c r="D7" s="3" t="inlineStr">
        <is>
          <t>Rafael Almeida</t>
        </is>
      </c>
      <c r="E7" s="3" t="inlineStr">
        <is>
          <t>Salvador</t>
        </is>
      </c>
      <c r="F7" s="9">
        <f>IF(D7="","",IFERROR(VLOOKUP(D7,'Instruções'!$A$15:$B$24,2,FALSE),"Não cadastrado"))</f>
        <v/>
      </c>
      <c r="G7" s="2" t="inlineStr">
        <is>
          <t>Média</t>
        </is>
      </c>
      <c r="H7" s="2" t="inlineStr">
        <is>
          <t>Em andamento</t>
        </is>
      </c>
      <c r="I7" s="29" t="n">
        <v>46183</v>
      </c>
      <c r="J7" s="29" t="n">
        <v>46277</v>
      </c>
      <c r="K7" s="6" t="n">
        <v>0.6</v>
      </c>
      <c r="L7" s="9">
        <f>IF(J7="","",IF(H7="Concluído",0,J7-TODAY()))</f>
        <v/>
      </c>
      <c r="M7" s="9">
        <f>IF(J7="","",IF(H7="Concluído","Concluído",IF(J7&lt;TODAY(),"Atrasado",IF(J7-TODAY()&lt;=7,"Vence em até 7 dias","No prazo"))))</f>
        <v/>
      </c>
      <c r="N7" s="30" t="n">
        <v>7800</v>
      </c>
      <c r="O7" s="30" t="n">
        <v>8600</v>
      </c>
      <c r="P7" s="32">
        <f>IF(AND(N7="",O7=""),"",O7-N7)</f>
        <v/>
      </c>
      <c r="Q7" s="3" t="inlineStr">
        <is>
          <t>Contagem física dos itens</t>
        </is>
      </c>
      <c r="R7" s="3" t="inlineStr">
        <is>
          <t>Ação prioritária para fechamento mensal.</t>
        </is>
      </c>
    </row>
    <row r="8">
      <c r="A8" s="2" t="inlineStr">
        <is>
          <t>PA-007</t>
        </is>
      </c>
      <c r="B8" s="3" t="inlineStr">
        <is>
          <t>Qualidade no atendimento</t>
        </is>
      </c>
      <c r="C8" s="3" t="inlineStr">
        <is>
          <t>Treinar equipe de atendimento</t>
        </is>
      </c>
      <c r="D8" s="3" t="inlineStr">
        <is>
          <t>Camila Ferreira</t>
        </is>
      </c>
      <c r="E8" s="3" t="inlineStr">
        <is>
          <t>Recife</t>
        </is>
      </c>
      <c r="F8" s="4">
        <f>IF(D8="","",IFERROR(VLOOKUP(D8,'Instruções'!$A$15:$B$24,2,FALSE),"Não cadastrado"))</f>
        <v/>
      </c>
      <c r="G8" s="2" t="inlineStr">
        <is>
          <t>Média</t>
        </is>
      </c>
      <c r="H8" s="2" t="inlineStr">
        <is>
          <t>Não iniciado</t>
        </is>
      </c>
      <c r="I8" s="29" t="n">
        <v>46204</v>
      </c>
      <c r="J8" s="29" t="n">
        <v>46285</v>
      </c>
      <c r="K8" s="6" t="n">
        <v>0</v>
      </c>
      <c r="L8" s="4">
        <f>IF(J8="","",IF(H8="Concluído",0,J8-TODAY()))</f>
        <v/>
      </c>
      <c r="M8" s="4">
        <f>IF(J8="","",IF(H8="Concluído","Concluído",IF(J8&lt;TODAY(),"Atrasado",IF(J8-TODAY()&lt;=7,"Vence em até 7 dias","No prazo"))))</f>
        <v/>
      </c>
      <c r="N8" s="30" t="n">
        <v>12000</v>
      </c>
      <c r="O8" s="30" t="n">
        <v>9800</v>
      </c>
      <c r="P8" s="31">
        <f>IF(AND(N8="",O8=""),"",O8-N8)</f>
        <v/>
      </c>
      <c r="Q8" s="3" t="inlineStr">
        <is>
          <t>Definição de agenda</t>
        </is>
      </c>
      <c r="R8" s="3" t="inlineStr">
        <is>
          <t>Turmas aguardam confirmação.</t>
        </is>
      </c>
    </row>
    <row r="9">
      <c r="A9" s="2" t="inlineStr">
        <is>
          <t>PA-008</t>
        </is>
      </c>
      <c r="B9" s="3" t="inlineStr">
        <is>
          <t>Governança de projetos</t>
        </is>
      </c>
      <c r="C9" s="3" t="inlineStr">
        <is>
          <t>Implementar rotina de reuniões</t>
        </is>
      </c>
      <c r="D9" s="3" t="inlineStr">
        <is>
          <t>Juliana Costa</t>
        </is>
      </c>
      <c r="E9" s="3" t="inlineStr">
        <is>
          <t>Fortaleza</t>
        </is>
      </c>
      <c r="F9" s="9">
        <f>IF(D9="","",IFERROR(VLOOKUP(D9,'Instruções'!$A$15:$B$24,2,FALSE),"Não cadastrado"))</f>
        <v/>
      </c>
      <c r="G9" s="2" t="inlineStr">
        <is>
          <t>Baixa</t>
        </is>
      </c>
      <c r="H9" s="2" t="inlineStr">
        <is>
          <t>Em andamento</t>
        </is>
      </c>
      <c r="I9" s="29" t="n">
        <v>46235</v>
      </c>
      <c r="J9" s="29" t="n">
        <v>46315</v>
      </c>
      <c r="K9" s="6" t="n">
        <v>0.2</v>
      </c>
      <c r="L9" s="9">
        <f>IF(J9="","",IF(H9="Concluído",0,J9-TODAY()))</f>
        <v/>
      </c>
      <c r="M9" s="9">
        <f>IF(J9="","",IF(H9="Concluído","Concluído",IF(J9&lt;TODAY(),"Atrasado",IF(J9-TODAY()&lt;=7,"Vence em até 7 dias","No prazo"))))</f>
        <v/>
      </c>
      <c r="N9" s="30" t="n">
        <v>4500</v>
      </c>
      <c r="O9" s="30" t="n">
        <v>4700</v>
      </c>
      <c r="P9" s="32">
        <f>IF(AND(N9="",O9=""),"",O9-N9)</f>
        <v/>
      </c>
      <c r="Q9" s="3" t="inlineStr">
        <is>
          <t>Disponibilidade das lideranças</t>
        </is>
      </c>
      <c r="R9" s="3" t="inlineStr">
        <is>
          <t>Modelo de pauta já preparado.</t>
        </is>
      </c>
    </row>
    <row r="10">
      <c r="A10" s="2" t="inlineStr">
        <is>
          <t>PA-009</t>
        </is>
      </c>
      <c r="B10" s="3" t="inlineStr">
        <is>
          <t>Base de clientes</t>
        </is>
      </c>
      <c r="C10" s="3" t="inlineStr">
        <is>
          <t>Atualizar cadastro de clientes</t>
        </is>
      </c>
      <c r="D10" s="3" t="inlineStr">
        <is>
          <t>Lucas Rodrigues</t>
        </is>
      </c>
      <c r="E10" s="3" t="inlineStr">
        <is>
          <t>Brasília</t>
        </is>
      </c>
      <c r="F10" s="4">
        <f>IF(D10="","",IFERROR(VLOOKUP(D10,'Instruções'!$A$15:$B$24,2,FALSE),"Não cadastrado"))</f>
        <v/>
      </c>
      <c r="G10" s="2" t="inlineStr">
        <is>
          <t>Média</t>
        </is>
      </c>
      <c r="H10" s="2" t="inlineStr">
        <is>
          <t>Cancelado</t>
        </is>
      </c>
      <c r="I10" s="29" t="n">
        <v>46249</v>
      </c>
      <c r="J10" s="29" t="n">
        <v>46336</v>
      </c>
      <c r="K10" s="6" t="n">
        <v>0.1</v>
      </c>
      <c r="L10" s="4">
        <f>IF(J10="","",IF(H10="Concluído",0,J10-TODAY()))</f>
        <v/>
      </c>
      <c r="M10" s="4">
        <f>IF(J10="","",IF(H10="Concluído","Concluído",IF(J10&lt;TODAY(),"Atrasado",IF(J10-TODAY()&lt;=7,"Vence em até 7 dias","No prazo"))))</f>
        <v/>
      </c>
      <c r="N10" s="30" t="n">
        <v>3500</v>
      </c>
      <c r="O10" s="30" t="n">
        <v>3100</v>
      </c>
      <c r="P10" s="31">
        <f>IF(AND(N10="",O10=""),"",O10-N10)</f>
        <v/>
      </c>
      <c r="Q10" s="3" t="inlineStr">
        <is>
          <t>Validação da base comercial</t>
        </is>
      </c>
      <c r="R10" s="3" t="inlineStr">
        <is>
          <t>Ação substituída por novo projeto.</t>
        </is>
      </c>
    </row>
    <row r="11">
      <c r="A11" s="2" t="inlineStr">
        <is>
          <t>PA-010</t>
        </is>
      </c>
      <c r="B11" s="3" t="inlineStr">
        <is>
          <t>Eficiência operacional</t>
        </is>
      </c>
      <c r="C11" s="3" t="inlineStr">
        <is>
          <t>Reduzir despesas operacionais</t>
        </is>
      </c>
      <c r="D11" s="3" t="inlineStr">
        <is>
          <t>Fernanda Lima</t>
        </is>
      </c>
      <c r="E11" s="3" t="inlineStr">
        <is>
          <t>Campinas</t>
        </is>
      </c>
      <c r="F11" s="9">
        <f>IF(D11="","",IFERROR(VLOOKUP(D11,'Instruções'!$A$15:$B$24,2,FALSE),"Não cadastrado"))</f>
        <v/>
      </c>
      <c r="G11" s="2" t="inlineStr">
        <is>
          <t>Alta</t>
        </is>
      </c>
      <c r="H11" s="2" t="inlineStr">
        <is>
          <t>Não iniciado</t>
        </is>
      </c>
      <c r="I11" s="29" t="n">
        <v>46266</v>
      </c>
      <c r="J11" s="29" t="n">
        <v>46356</v>
      </c>
      <c r="K11" s="6" t="n">
        <v>0</v>
      </c>
      <c r="L11" s="9">
        <f>IF(J11="","",IF(H11="Concluído",0,J11-TODAY()))</f>
        <v/>
      </c>
      <c r="M11" s="9">
        <f>IF(J11="","",IF(H11="Concluído","Concluído",IF(J11&lt;TODAY(),"Atrasado",IF(J11-TODAY()&lt;=7,"Vence em até 7 dias","No prazo"))))</f>
        <v/>
      </c>
      <c r="N11" s="30" t="n">
        <v>22000</v>
      </c>
      <c r="O11" s="30" t="n">
        <v>24500</v>
      </c>
      <c r="P11" s="32">
        <f>IF(AND(N11="",O11=""),"",O11-N11)</f>
        <v/>
      </c>
      <c r="Q11" s="3" t="inlineStr">
        <is>
          <t>Levantamento de contratos</t>
        </is>
      </c>
      <c r="R11" s="3" t="inlineStr">
        <is>
          <t>Mapeamento inicial programado.</t>
        </is>
      </c>
    </row>
    <row r="12">
      <c r="A12" s="2" t="n"/>
      <c r="B12" s="3" t="n"/>
      <c r="C12" s="3" t="n"/>
      <c r="D12" s="3" t="n"/>
      <c r="E12" s="3" t="n"/>
      <c r="F12" s="4">
        <f>IF(D12="","",IFERROR(VLOOKUP(D12,'Instruções'!$A$15:$B$24,2,FALSE),"Não cadastrado"))</f>
        <v/>
      </c>
      <c r="G12" s="2" t="n"/>
      <c r="H12" s="2" t="n"/>
      <c r="I12" s="29" t="n"/>
      <c r="J12" s="29" t="n"/>
      <c r="K12" s="6" t="n"/>
      <c r="L12" s="4">
        <f>IF(J12="","",IF(H12="Concluído",0,J12-TODAY()))</f>
        <v/>
      </c>
      <c r="M12" s="4">
        <f>IF(J12="","",IF(H12="Concluído","Concluído",IF(J12&lt;TODAY(),"Atrasado",IF(J12-TODAY()&lt;=7,"Vence em até 7 dias","No prazo"))))</f>
        <v/>
      </c>
      <c r="N12" s="30" t="n"/>
      <c r="O12" s="30" t="n"/>
      <c r="P12" s="31">
        <f>IF(AND(N12="",O12=""),"",O12-N12)</f>
        <v/>
      </c>
      <c r="Q12" s="3" t="n"/>
      <c r="R12" s="3" t="n"/>
    </row>
    <row r="13">
      <c r="A13" s="2" t="n"/>
      <c r="B13" s="3" t="n"/>
      <c r="C13" s="3" t="n"/>
      <c r="D13" s="3" t="n"/>
      <c r="E13" s="3" t="n"/>
      <c r="F13" s="9">
        <f>IF(D13="","",IFERROR(VLOOKUP(D13,'Instruções'!$A$15:$B$24,2,FALSE),"Não cadastrado"))</f>
        <v/>
      </c>
      <c r="G13" s="2" t="n"/>
      <c r="H13" s="2" t="n"/>
      <c r="I13" s="29" t="n"/>
      <c r="J13" s="29" t="n"/>
      <c r="K13" s="6" t="n"/>
      <c r="L13" s="9">
        <f>IF(J13="","",IF(H13="Concluído",0,J13-TODAY()))</f>
        <v/>
      </c>
      <c r="M13" s="9">
        <f>IF(J13="","",IF(H13="Concluído","Concluído",IF(J13&lt;TODAY(),"Atrasado",IF(J13-TODAY()&lt;=7,"Vence em até 7 dias","No prazo"))))</f>
        <v/>
      </c>
      <c r="N13" s="30" t="n"/>
      <c r="O13" s="30" t="n"/>
      <c r="P13" s="32">
        <f>IF(AND(N13="",O13=""),"",O13-N13)</f>
        <v/>
      </c>
      <c r="Q13" s="3" t="n"/>
      <c r="R13" s="3" t="n"/>
    </row>
    <row r="14">
      <c r="A14" s="2" t="n"/>
      <c r="B14" s="3" t="n"/>
      <c r="C14" s="3" t="n"/>
      <c r="D14" s="3" t="n"/>
      <c r="E14" s="3" t="n"/>
      <c r="F14" s="4">
        <f>IF(D14="","",IFERROR(VLOOKUP(D14,'Instruções'!$A$15:$B$24,2,FALSE),"Não cadastrado"))</f>
        <v/>
      </c>
      <c r="G14" s="2" t="n"/>
      <c r="H14" s="2" t="n"/>
      <c r="I14" s="29" t="n"/>
      <c r="J14" s="29" t="n"/>
      <c r="K14" s="6" t="n"/>
      <c r="L14" s="4">
        <f>IF(J14="","",IF(H14="Concluído",0,J14-TODAY()))</f>
        <v/>
      </c>
      <c r="M14" s="4">
        <f>IF(J14="","",IF(H14="Concluído","Concluído",IF(J14&lt;TODAY(),"Atrasado",IF(J14-TODAY()&lt;=7,"Vence em até 7 dias","No prazo"))))</f>
        <v/>
      </c>
      <c r="N14" s="30" t="n"/>
      <c r="O14" s="30" t="n"/>
      <c r="P14" s="31">
        <f>IF(AND(N14="",O14=""),"",O14-N14)</f>
        <v/>
      </c>
      <c r="Q14" s="3" t="n"/>
      <c r="R14" s="3" t="n"/>
    </row>
    <row r="15">
      <c r="A15" s="2" t="n"/>
      <c r="B15" s="3" t="n"/>
      <c r="C15" s="3" t="n"/>
      <c r="D15" s="3" t="n"/>
      <c r="E15" s="3" t="n"/>
      <c r="F15" s="9">
        <f>IF(D15="","",IFERROR(VLOOKUP(D15,'Instruções'!$A$15:$B$24,2,FALSE),"Não cadastrado"))</f>
        <v/>
      </c>
      <c r="G15" s="2" t="n"/>
      <c r="H15" s="2" t="n"/>
      <c r="I15" s="29" t="n"/>
      <c r="J15" s="29" t="n"/>
      <c r="K15" s="6" t="n"/>
      <c r="L15" s="9">
        <f>IF(J15="","",IF(H15="Concluído",0,J15-TODAY()))</f>
        <v/>
      </c>
      <c r="M15" s="9">
        <f>IF(J15="","",IF(H15="Concluído","Concluído",IF(J15&lt;TODAY(),"Atrasado",IF(J15-TODAY()&lt;=7,"Vence em até 7 dias","No prazo"))))</f>
        <v/>
      </c>
      <c r="N15" s="30" t="n"/>
      <c r="O15" s="30" t="n"/>
      <c r="P15" s="32">
        <f>IF(AND(N15="",O15=""),"",O15-N15)</f>
        <v/>
      </c>
      <c r="Q15" s="3" t="n"/>
      <c r="R15" s="3" t="n"/>
    </row>
    <row r="16">
      <c r="A16" s="2" t="n"/>
      <c r="B16" s="3" t="n"/>
      <c r="C16" s="3" t="n"/>
      <c r="D16" s="3" t="n"/>
      <c r="E16" s="3" t="n"/>
      <c r="F16" s="4">
        <f>IF(D16="","",IFERROR(VLOOKUP(D16,'Instruções'!$A$15:$B$24,2,FALSE),"Não cadastrado"))</f>
        <v/>
      </c>
      <c r="G16" s="2" t="n"/>
      <c r="H16" s="2" t="n"/>
      <c r="I16" s="29" t="n"/>
      <c r="J16" s="29" t="n"/>
      <c r="K16" s="6" t="n"/>
      <c r="L16" s="4">
        <f>IF(J16="","",IF(H16="Concluído",0,J16-TODAY()))</f>
        <v/>
      </c>
      <c r="M16" s="4">
        <f>IF(J16="","",IF(H16="Concluído","Concluído",IF(J16&lt;TODAY(),"Atrasado",IF(J16-TODAY()&lt;=7,"Vence em até 7 dias","No prazo"))))</f>
        <v/>
      </c>
      <c r="N16" s="30" t="n"/>
      <c r="O16" s="30" t="n"/>
      <c r="P16" s="31">
        <f>IF(AND(N16="",O16=""),"",O16-N16)</f>
        <v/>
      </c>
      <c r="Q16" s="3" t="n"/>
      <c r="R16" s="3" t="n"/>
    </row>
    <row r="17">
      <c r="A17" s="2" t="n"/>
      <c r="B17" s="3" t="n"/>
      <c r="C17" s="3" t="n"/>
      <c r="D17" s="3" t="n"/>
      <c r="E17" s="3" t="n"/>
      <c r="F17" s="9">
        <f>IF(D17="","",IFERROR(VLOOKUP(D17,'Instruções'!$A$15:$B$24,2,FALSE),"Não cadastrado"))</f>
        <v/>
      </c>
      <c r="G17" s="2" t="n"/>
      <c r="H17" s="2" t="n"/>
      <c r="I17" s="29" t="n"/>
      <c r="J17" s="29" t="n"/>
      <c r="K17" s="6" t="n"/>
      <c r="L17" s="9">
        <f>IF(J17="","",IF(H17="Concluído",0,J17-TODAY()))</f>
        <v/>
      </c>
      <c r="M17" s="9">
        <f>IF(J17="","",IF(H17="Concluído","Concluído",IF(J17&lt;TODAY(),"Atrasado",IF(J17-TODAY()&lt;=7,"Vence em até 7 dias","No prazo"))))</f>
        <v/>
      </c>
      <c r="N17" s="30" t="n"/>
      <c r="O17" s="30" t="n"/>
      <c r="P17" s="32">
        <f>IF(AND(N17="",O17=""),"",O17-N17)</f>
        <v/>
      </c>
      <c r="Q17" s="3" t="n"/>
      <c r="R17" s="3" t="n"/>
    </row>
    <row r="18">
      <c r="A18" s="2" t="n"/>
      <c r="B18" s="3" t="n"/>
      <c r="C18" s="3" t="n"/>
      <c r="D18" s="3" t="n"/>
      <c r="E18" s="3" t="n"/>
      <c r="F18" s="4">
        <f>IF(D18="","",IFERROR(VLOOKUP(D18,'Instruções'!$A$15:$B$24,2,FALSE),"Não cadastrado"))</f>
        <v/>
      </c>
      <c r="G18" s="2" t="n"/>
      <c r="H18" s="2" t="n"/>
      <c r="I18" s="29" t="n"/>
      <c r="J18" s="29" t="n"/>
      <c r="K18" s="6" t="n"/>
      <c r="L18" s="4">
        <f>IF(J18="","",IF(H18="Concluído",0,J18-TODAY()))</f>
        <v/>
      </c>
      <c r="M18" s="4">
        <f>IF(J18="","",IF(H18="Concluído","Concluído",IF(J18&lt;TODAY(),"Atrasado",IF(J18-TODAY()&lt;=7,"Vence em até 7 dias","No prazo"))))</f>
        <v/>
      </c>
      <c r="N18" s="30" t="n"/>
      <c r="O18" s="30" t="n"/>
      <c r="P18" s="31">
        <f>IF(AND(N18="",O18=""),"",O18-N18)</f>
        <v/>
      </c>
      <c r="Q18" s="3" t="n"/>
      <c r="R18" s="3" t="n"/>
    </row>
    <row r="19">
      <c r="A19" s="2" t="n"/>
      <c r="B19" s="3" t="n"/>
      <c r="C19" s="3" t="n"/>
      <c r="D19" s="3" t="n"/>
      <c r="E19" s="3" t="n"/>
      <c r="F19" s="9">
        <f>IF(D19="","",IFERROR(VLOOKUP(D19,'Instruções'!$A$15:$B$24,2,FALSE),"Não cadastrado"))</f>
        <v/>
      </c>
      <c r="G19" s="2" t="n"/>
      <c r="H19" s="2" t="n"/>
      <c r="I19" s="29" t="n"/>
      <c r="J19" s="29" t="n"/>
      <c r="K19" s="6" t="n"/>
      <c r="L19" s="9">
        <f>IF(J19="","",IF(H19="Concluído",0,J19-TODAY()))</f>
        <v/>
      </c>
      <c r="M19" s="9">
        <f>IF(J19="","",IF(H19="Concluído","Concluído",IF(J19&lt;TODAY(),"Atrasado",IF(J19-TODAY()&lt;=7,"Vence em até 7 dias","No prazo"))))</f>
        <v/>
      </c>
      <c r="N19" s="30" t="n"/>
      <c r="O19" s="30" t="n"/>
      <c r="P19" s="32">
        <f>IF(AND(N19="",O19=""),"",O19-N19)</f>
        <v/>
      </c>
      <c r="Q19" s="3" t="n"/>
      <c r="R19" s="3" t="n"/>
    </row>
    <row r="20">
      <c r="A20" s="2" t="n"/>
      <c r="B20" s="3" t="n"/>
      <c r="C20" s="3" t="n"/>
      <c r="D20" s="3" t="n"/>
      <c r="E20" s="3" t="n"/>
      <c r="F20" s="4">
        <f>IF(D20="","",IFERROR(VLOOKUP(D20,'Instruções'!$A$15:$B$24,2,FALSE),"Não cadastrado"))</f>
        <v/>
      </c>
      <c r="G20" s="2" t="n"/>
      <c r="H20" s="2" t="n"/>
      <c r="I20" s="29" t="n"/>
      <c r="J20" s="29" t="n"/>
      <c r="K20" s="6" t="n"/>
      <c r="L20" s="4">
        <f>IF(J20="","",IF(H20="Concluído",0,J20-TODAY()))</f>
        <v/>
      </c>
      <c r="M20" s="4">
        <f>IF(J20="","",IF(H20="Concluído","Concluído",IF(J20&lt;TODAY(),"Atrasado",IF(J20-TODAY()&lt;=7,"Vence em até 7 dias","No prazo"))))</f>
        <v/>
      </c>
      <c r="N20" s="30" t="n"/>
      <c r="O20" s="30" t="n"/>
      <c r="P20" s="31">
        <f>IF(AND(N20="",O20=""),"",O20-N20)</f>
        <v/>
      </c>
      <c r="Q20" s="3" t="n"/>
      <c r="R20" s="3" t="n"/>
    </row>
    <row r="21">
      <c r="A21" s="2" t="n"/>
      <c r="B21" s="3" t="n"/>
      <c r="C21" s="3" t="n"/>
      <c r="D21" s="3" t="n"/>
      <c r="E21" s="3" t="n"/>
      <c r="F21" s="9">
        <f>IF(D21="","",IFERROR(VLOOKUP(D21,'Instruções'!$A$15:$B$24,2,FALSE),"Não cadastrado"))</f>
        <v/>
      </c>
      <c r="G21" s="2" t="n"/>
      <c r="H21" s="2" t="n"/>
      <c r="I21" s="29" t="n"/>
      <c r="J21" s="29" t="n"/>
      <c r="K21" s="6" t="n"/>
      <c r="L21" s="9">
        <f>IF(J21="","",IF(H21="Concluído",0,J21-TODAY()))</f>
        <v/>
      </c>
      <c r="M21" s="9">
        <f>IF(J21="","",IF(H21="Concluído","Concluído",IF(J21&lt;TODAY(),"Atrasado",IF(J21-TODAY()&lt;=7,"Vence em até 7 dias","No prazo"))))</f>
        <v/>
      </c>
      <c r="N21" s="30" t="n"/>
      <c r="O21" s="30" t="n"/>
      <c r="P21" s="32">
        <f>IF(AND(N21="",O21=""),"",O21-N21)</f>
        <v/>
      </c>
      <c r="Q21" s="3" t="n"/>
      <c r="R21" s="3" t="n"/>
    </row>
    <row r="22">
      <c r="A22" s="2" t="n"/>
      <c r="B22" s="3" t="n"/>
      <c r="C22" s="3" t="n"/>
      <c r="D22" s="3" t="n"/>
      <c r="E22" s="3" t="n"/>
      <c r="F22" s="4">
        <f>IF(D22="","",IFERROR(VLOOKUP(D22,'Instruções'!$A$15:$B$24,2,FALSE),"Não cadastrado"))</f>
        <v/>
      </c>
      <c r="G22" s="2" t="n"/>
      <c r="H22" s="2" t="n"/>
      <c r="I22" s="29" t="n"/>
      <c r="J22" s="29" t="n"/>
      <c r="K22" s="6" t="n"/>
      <c r="L22" s="4">
        <f>IF(J22="","",IF(H22="Concluído",0,J22-TODAY()))</f>
        <v/>
      </c>
      <c r="M22" s="4">
        <f>IF(J22="","",IF(H22="Concluído","Concluído",IF(J22&lt;TODAY(),"Atrasado",IF(J22-TODAY()&lt;=7,"Vence em até 7 dias","No prazo"))))</f>
        <v/>
      </c>
      <c r="N22" s="30" t="n"/>
      <c r="O22" s="30" t="n"/>
      <c r="P22" s="31">
        <f>IF(AND(N22="",O22=""),"",O22-N22)</f>
        <v/>
      </c>
      <c r="Q22" s="3" t="n"/>
      <c r="R22" s="3" t="n"/>
    </row>
    <row r="23">
      <c r="A23" s="2" t="n"/>
      <c r="B23" s="3" t="n"/>
      <c r="C23" s="3" t="n"/>
      <c r="D23" s="3" t="n"/>
      <c r="E23" s="3" t="n"/>
      <c r="F23" s="9">
        <f>IF(D23="","",IFERROR(VLOOKUP(D23,'Instruções'!$A$15:$B$24,2,FALSE),"Não cadastrado"))</f>
        <v/>
      </c>
      <c r="G23" s="2" t="n"/>
      <c r="H23" s="2" t="n"/>
      <c r="I23" s="29" t="n"/>
      <c r="J23" s="29" t="n"/>
      <c r="K23" s="6" t="n"/>
      <c r="L23" s="9">
        <f>IF(J23="","",IF(H23="Concluído",0,J23-TODAY()))</f>
        <v/>
      </c>
      <c r="M23" s="9">
        <f>IF(J23="","",IF(H23="Concluído","Concluído",IF(J23&lt;TODAY(),"Atrasado",IF(J23-TODAY()&lt;=7,"Vence em até 7 dias","No prazo"))))</f>
        <v/>
      </c>
      <c r="N23" s="30" t="n"/>
      <c r="O23" s="30" t="n"/>
      <c r="P23" s="32">
        <f>IF(AND(N23="",O23=""),"",O23-N23)</f>
        <v/>
      </c>
      <c r="Q23" s="3" t="n"/>
      <c r="R23" s="3" t="n"/>
    </row>
    <row r="24">
      <c r="A24" s="2" t="n"/>
      <c r="B24" s="3" t="n"/>
      <c r="C24" s="3" t="n"/>
      <c r="D24" s="3" t="n"/>
      <c r="E24" s="3" t="n"/>
      <c r="F24" s="4">
        <f>IF(D24="","",IFERROR(VLOOKUP(D24,'Instruções'!$A$15:$B$24,2,FALSE),"Não cadastrado"))</f>
        <v/>
      </c>
      <c r="G24" s="2" t="n"/>
      <c r="H24" s="2" t="n"/>
      <c r="I24" s="29" t="n"/>
      <c r="J24" s="29" t="n"/>
      <c r="K24" s="6" t="n"/>
      <c r="L24" s="4">
        <f>IF(J24="","",IF(H24="Concluído",0,J24-TODAY()))</f>
        <v/>
      </c>
      <c r="M24" s="4">
        <f>IF(J24="","",IF(H24="Concluído","Concluído",IF(J24&lt;TODAY(),"Atrasado",IF(J24-TODAY()&lt;=7,"Vence em até 7 dias","No prazo"))))</f>
        <v/>
      </c>
      <c r="N24" s="30" t="n"/>
      <c r="O24" s="30" t="n"/>
      <c r="P24" s="31">
        <f>IF(AND(N24="",O24=""),"",O24-N24)</f>
        <v/>
      </c>
      <c r="Q24" s="3" t="n"/>
      <c r="R24" s="3" t="n"/>
    </row>
    <row r="25">
      <c r="A25" s="2" t="n"/>
      <c r="B25" s="3" t="n"/>
      <c r="C25" s="3" t="n"/>
      <c r="D25" s="3" t="n"/>
      <c r="E25" s="3" t="n"/>
      <c r="F25" s="9">
        <f>IF(D25="","",IFERROR(VLOOKUP(D25,'Instruções'!$A$15:$B$24,2,FALSE),"Não cadastrado"))</f>
        <v/>
      </c>
      <c r="G25" s="2" t="n"/>
      <c r="H25" s="2" t="n"/>
      <c r="I25" s="29" t="n"/>
      <c r="J25" s="29" t="n"/>
      <c r="K25" s="6" t="n"/>
      <c r="L25" s="9">
        <f>IF(J25="","",IF(H25="Concluído",0,J25-TODAY()))</f>
        <v/>
      </c>
      <c r="M25" s="9">
        <f>IF(J25="","",IF(H25="Concluído","Concluído",IF(J25&lt;TODAY(),"Atrasado",IF(J25-TODAY()&lt;=7,"Vence em até 7 dias","No prazo"))))</f>
        <v/>
      </c>
      <c r="N25" s="30" t="n"/>
      <c r="O25" s="30" t="n"/>
      <c r="P25" s="32">
        <f>IF(AND(N25="",O25=""),"",O25-N25)</f>
        <v/>
      </c>
      <c r="Q25" s="3" t="n"/>
      <c r="R25" s="3" t="n"/>
    </row>
    <row r="26">
      <c r="A26" s="2" t="n"/>
      <c r="B26" s="3" t="n"/>
      <c r="C26" s="3" t="n"/>
      <c r="D26" s="3" t="n"/>
      <c r="E26" s="3" t="n"/>
      <c r="F26" s="4">
        <f>IF(D26="","",IFERROR(VLOOKUP(D26,'Instruções'!$A$15:$B$24,2,FALSE),"Não cadastrado"))</f>
        <v/>
      </c>
      <c r="G26" s="2" t="n"/>
      <c r="H26" s="2" t="n"/>
      <c r="I26" s="29" t="n"/>
      <c r="J26" s="29" t="n"/>
      <c r="K26" s="6" t="n"/>
      <c r="L26" s="4">
        <f>IF(J26="","",IF(H26="Concluído",0,J26-TODAY()))</f>
        <v/>
      </c>
      <c r="M26" s="4">
        <f>IF(J26="","",IF(H26="Concluído","Concluído",IF(J26&lt;TODAY(),"Atrasado",IF(J26-TODAY()&lt;=7,"Vence em até 7 dias","No prazo"))))</f>
        <v/>
      </c>
      <c r="N26" s="30" t="n"/>
      <c r="O26" s="30" t="n"/>
      <c r="P26" s="31">
        <f>IF(AND(N26="",O26=""),"",O26-N26)</f>
        <v/>
      </c>
      <c r="Q26" s="3" t="n"/>
      <c r="R26" s="3" t="n"/>
    </row>
    <row r="27">
      <c r="A27" s="2" t="n"/>
      <c r="B27" s="3" t="n"/>
      <c r="C27" s="3" t="n"/>
      <c r="D27" s="3" t="n"/>
      <c r="E27" s="3" t="n"/>
      <c r="F27" s="9">
        <f>IF(D27="","",IFERROR(VLOOKUP(D27,'Instruções'!$A$15:$B$24,2,FALSE),"Não cadastrado"))</f>
        <v/>
      </c>
      <c r="G27" s="2" t="n"/>
      <c r="H27" s="2" t="n"/>
      <c r="I27" s="29" t="n"/>
      <c r="J27" s="29" t="n"/>
      <c r="K27" s="6" t="n"/>
      <c r="L27" s="9">
        <f>IF(J27="","",IF(H27="Concluído",0,J27-TODAY()))</f>
        <v/>
      </c>
      <c r="M27" s="9">
        <f>IF(J27="","",IF(H27="Concluído","Concluído",IF(J27&lt;TODAY(),"Atrasado",IF(J27-TODAY()&lt;=7,"Vence em até 7 dias","No prazo"))))</f>
        <v/>
      </c>
      <c r="N27" s="30" t="n"/>
      <c r="O27" s="30" t="n"/>
      <c r="P27" s="32">
        <f>IF(AND(N27="",O27=""),"",O27-N27)</f>
        <v/>
      </c>
      <c r="Q27" s="3" t="n"/>
      <c r="R27" s="3" t="n"/>
    </row>
    <row r="28">
      <c r="A28" s="2" t="n"/>
      <c r="B28" s="3" t="n"/>
      <c r="C28" s="3" t="n"/>
      <c r="D28" s="3" t="n"/>
      <c r="E28" s="3" t="n"/>
      <c r="F28" s="4">
        <f>IF(D28="","",IFERROR(VLOOKUP(D28,'Instruções'!$A$15:$B$24,2,FALSE),"Não cadastrado"))</f>
        <v/>
      </c>
      <c r="G28" s="2" t="n"/>
      <c r="H28" s="2" t="n"/>
      <c r="I28" s="29" t="n"/>
      <c r="J28" s="29" t="n"/>
      <c r="K28" s="6" t="n"/>
      <c r="L28" s="4">
        <f>IF(J28="","",IF(H28="Concluído",0,J28-TODAY()))</f>
        <v/>
      </c>
      <c r="M28" s="4">
        <f>IF(J28="","",IF(H28="Concluído","Concluído",IF(J28&lt;TODAY(),"Atrasado",IF(J28-TODAY()&lt;=7,"Vence em até 7 dias","No prazo"))))</f>
        <v/>
      </c>
      <c r="N28" s="30" t="n"/>
      <c r="O28" s="30" t="n"/>
      <c r="P28" s="31">
        <f>IF(AND(N28="",O28=""),"",O28-N28)</f>
        <v/>
      </c>
      <c r="Q28" s="3" t="n"/>
      <c r="R28" s="3" t="n"/>
    </row>
    <row r="29">
      <c r="A29" s="2" t="n"/>
      <c r="B29" s="3" t="n"/>
      <c r="C29" s="3" t="n"/>
      <c r="D29" s="3" t="n"/>
      <c r="E29" s="3" t="n"/>
      <c r="F29" s="9">
        <f>IF(D29="","",IFERROR(VLOOKUP(D29,'Instruções'!$A$15:$B$24,2,FALSE),"Não cadastrado"))</f>
        <v/>
      </c>
      <c r="G29" s="2" t="n"/>
      <c r="H29" s="2" t="n"/>
      <c r="I29" s="29" t="n"/>
      <c r="J29" s="29" t="n"/>
      <c r="K29" s="6" t="n"/>
      <c r="L29" s="9">
        <f>IF(J29="","",IF(H29="Concluído",0,J29-TODAY()))</f>
        <v/>
      </c>
      <c r="M29" s="9">
        <f>IF(J29="","",IF(H29="Concluído","Concluído",IF(J29&lt;TODAY(),"Atrasado",IF(J29-TODAY()&lt;=7,"Vence em até 7 dias","No prazo"))))</f>
        <v/>
      </c>
      <c r="N29" s="30" t="n"/>
      <c r="O29" s="30" t="n"/>
      <c r="P29" s="32">
        <f>IF(AND(N29="",O29=""),"",O29-N29)</f>
        <v/>
      </c>
      <c r="Q29" s="3" t="n"/>
      <c r="R29" s="3" t="n"/>
    </row>
    <row r="30">
      <c r="A30" s="2" t="n"/>
      <c r="B30" s="3" t="n"/>
      <c r="C30" s="3" t="n"/>
      <c r="D30" s="3" t="n"/>
      <c r="E30" s="3" t="n"/>
      <c r="F30" s="4">
        <f>IF(D30="","",IFERROR(VLOOKUP(D30,'Instruções'!$A$15:$B$24,2,FALSE),"Não cadastrado"))</f>
        <v/>
      </c>
      <c r="G30" s="2" t="n"/>
      <c r="H30" s="2" t="n"/>
      <c r="I30" s="29" t="n"/>
      <c r="J30" s="29" t="n"/>
      <c r="K30" s="6" t="n"/>
      <c r="L30" s="4">
        <f>IF(J30="","",IF(H30="Concluído",0,J30-TODAY()))</f>
        <v/>
      </c>
      <c r="M30" s="4">
        <f>IF(J30="","",IF(H30="Concluído","Concluído",IF(J30&lt;TODAY(),"Atrasado",IF(J30-TODAY()&lt;=7,"Vence em até 7 dias","No prazo"))))</f>
        <v/>
      </c>
      <c r="N30" s="30" t="n"/>
      <c r="O30" s="30" t="n"/>
      <c r="P30" s="31">
        <f>IF(AND(N30="",O30=""),"",O30-N30)</f>
        <v/>
      </c>
      <c r="Q30" s="3" t="n"/>
      <c r="R30" s="3" t="n"/>
    </row>
    <row r="31">
      <c r="A31" s="2" t="n"/>
      <c r="B31" s="3" t="n"/>
      <c r="C31" s="3" t="n"/>
      <c r="D31" s="3" t="n"/>
      <c r="E31" s="3" t="n"/>
      <c r="F31" s="9">
        <f>IF(D31="","",IFERROR(VLOOKUP(D31,'Instruções'!$A$15:$B$24,2,FALSE),"Não cadastrado"))</f>
        <v/>
      </c>
      <c r="G31" s="2" t="n"/>
      <c r="H31" s="2" t="n"/>
      <c r="I31" s="29" t="n"/>
      <c r="J31" s="29" t="n"/>
      <c r="K31" s="6" t="n"/>
      <c r="L31" s="9">
        <f>IF(J31="","",IF(H31="Concluído",0,J31-TODAY()))</f>
        <v/>
      </c>
      <c r="M31" s="9">
        <f>IF(J31="","",IF(H31="Concluído","Concluído",IF(J31&lt;TODAY(),"Atrasado",IF(J31-TODAY()&lt;=7,"Vence em até 7 dias","No prazo"))))</f>
        <v/>
      </c>
      <c r="N31" s="30" t="n"/>
      <c r="O31" s="30" t="n"/>
      <c r="P31" s="32">
        <f>IF(AND(N31="",O31=""),"",O31-N31)</f>
        <v/>
      </c>
      <c r="Q31" s="3" t="n"/>
      <c r="R31" s="3" t="n"/>
    </row>
    <row r="32">
      <c r="A32" s="2" t="n"/>
      <c r="B32" s="3" t="n"/>
      <c r="C32" s="3" t="n"/>
      <c r="D32" s="3" t="n"/>
      <c r="E32" s="3" t="n"/>
      <c r="F32" s="4">
        <f>IF(D32="","",IFERROR(VLOOKUP(D32,'Instruções'!$A$15:$B$24,2,FALSE),"Não cadastrado"))</f>
        <v/>
      </c>
      <c r="G32" s="2" t="n"/>
      <c r="H32" s="2" t="n"/>
      <c r="I32" s="29" t="n"/>
      <c r="J32" s="29" t="n"/>
      <c r="K32" s="6" t="n"/>
      <c r="L32" s="4">
        <f>IF(J32="","",IF(H32="Concluído",0,J32-TODAY()))</f>
        <v/>
      </c>
      <c r="M32" s="4">
        <f>IF(J32="","",IF(H32="Concluído","Concluído",IF(J32&lt;TODAY(),"Atrasado",IF(J32-TODAY()&lt;=7,"Vence em até 7 dias","No prazo"))))</f>
        <v/>
      </c>
      <c r="N32" s="30" t="n"/>
      <c r="O32" s="30" t="n"/>
      <c r="P32" s="31">
        <f>IF(AND(N32="",O32=""),"",O32-N32)</f>
        <v/>
      </c>
      <c r="Q32" s="3" t="n"/>
      <c r="R32" s="3" t="n"/>
    </row>
    <row r="33">
      <c r="A33" s="2" t="n"/>
      <c r="B33" s="3" t="n"/>
      <c r="C33" s="3" t="n"/>
      <c r="D33" s="3" t="n"/>
      <c r="E33" s="3" t="n"/>
      <c r="F33" s="9">
        <f>IF(D33="","",IFERROR(VLOOKUP(D33,'Instruções'!$A$15:$B$24,2,FALSE),"Não cadastrado"))</f>
        <v/>
      </c>
      <c r="G33" s="2" t="n"/>
      <c r="H33" s="2" t="n"/>
      <c r="I33" s="29" t="n"/>
      <c r="J33" s="29" t="n"/>
      <c r="K33" s="6" t="n"/>
      <c r="L33" s="9">
        <f>IF(J33="","",IF(H33="Concluído",0,J33-TODAY()))</f>
        <v/>
      </c>
      <c r="M33" s="9">
        <f>IF(J33="","",IF(H33="Concluído","Concluído",IF(J33&lt;TODAY(),"Atrasado",IF(J33-TODAY()&lt;=7,"Vence em até 7 dias","No prazo"))))</f>
        <v/>
      </c>
      <c r="N33" s="30" t="n"/>
      <c r="O33" s="30" t="n"/>
      <c r="P33" s="32">
        <f>IF(AND(N33="",O33=""),"",O33-N33)</f>
        <v/>
      </c>
      <c r="Q33" s="3" t="n"/>
      <c r="R33" s="3" t="n"/>
    </row>
    <row r="34">
      <c r="A34" s="2" t="n"/>
      <c r="B34" s="3" t="n"/>
      <c r="C34" s="3" t="n"/>
      <c r="D34" s="3" t="n"/>
      <c r="E34" s="3" t="n"/>
      <c r="F34" s="4">
        <f>IF(D34="","",IFERROR(VLOOKUP(D34,'Instruções'!$A$15:$B$24,2,FALSE),"Não cadastrado"))</f>
        <v/>
      </c>
      <c r="G34" s="2" t="n"/>
      <c r="H34" s="2" t="n"/>
      <c r="I34" s="29" t="n"/>
      <c r="J34" s="29" t="n"/>
      <c r="K34" s="6" t="n"/>
      <c r="L34" s="4">
        <f>IF(J34="","",IF(H34="Concluído",0,J34-TODAY()))</f>
        <v/>
      </c>
      <c r="M34" s="4">
        <f>IF(J34="","",IF(H34="Concluído","Concluído",IF(J34&lt;TODAY(),"Atrasado",IF(J34-TODAY()&lt;=7,"Vence em até 7 dias","No prazo"))))</f>
        <v/>
      </c>
      <c r="N34" s="30" t="n"/>
      <c r="O34" s="30" t="n"/>
      <c r="P34" s="31">
        <f>IF(AND(N34="",O34=""),"",O34-N34)</f>
        <v/>
      </c>
      <c r="Q34" s="3" t="n"/>
      <c r="R34" s="3" t="n"/>
    </row>
    <row r="35">
      <c r="A35" s="2" t="n"/>
      <c r="B35" s="3" t="n"/>
      <c r="C35" s="3" t="n"/>
      <c r="D35" s="3" t="n"/>
      <c r="E35" s="3" t="n"/>
      <c r="F35" s="9">
        <f>IF(D35="","",IFERROR(VLOOKUP(D35,'Instruções'!$A$15:$B$24,2,FALSE),"Não cadastrado"))</f>
        <v/>
      </c>
      <c r="G35" s="2" t="n"/>
      <c r="H35" s="2" t="n"/>
      <c r="I35" s="29" t="n"/>
      <c r="J35" s="29" t="n"/>
      <c r="K35" s="6" t="n"/>
      <c r="L35" s="9">
        <f>IF(J35="","",IF(H35="Concluído",0,J35-TODAY()))</f>
        <v/>
      </c>
      <c r="M35" s="9">
        <f>IF(J35="","",IF(H35="Concluído","Concluído",IF(J35&lt;TODAY(),"Atrasado",IF(J35-TODAY()&lt;=7,"Vence em até 7 dias","No prazo"))))</f>
        <v/>
      </c>
      <c r="N35" s="30" t="n"/>
      <c r="O35" s="30" t="n"/>
      <c r="P35" s="32">
        <f>IF(AND(N35="",O35=""),"",O35-N35)</f>
        <v/>
      </c>
      <c r="Q35" s="3" t="n"/>
      <c r="R35" s="3" t="n"/>
    </row>
    <row r="36">
      <c r="A36" s="2" t="n"/>
      <c r="B36" s="3" t="n"/>
      <c r="C36" s="3" t="n"/>
      <c r="D36" s="3" t="n"/>
      <c r="E36" s="3" t="n"/>
      <c r="F36" s="4">
        <f>IF(D36="","",IFERROR(VLOOKUP(D36,'Instruções'!$A$15:$B$24,2,FALSE),"Não cadastrado"))</f>
        <v/>
      </c>
      <c r="G36" s="2" t="n"/>
      <c r="H36" s="2" t="n"/>
      <c r="I36" s="29" t="n"/>
      <c r="J36" s="29" t="n"/>
      <c r="K36" s="6" t="n"/>
      <c r="L36" s="4">
        <f>IF(J36="","",IF(H36="Concluído",0,J36-TODAY()))</f>
        <v/>
      </c>
      <c r="M36" s="4">
        <f>IF(J36="","",IF(H36="Concluído","Concluído",IF(J36&lt;TODAY(),"Atrasado",IF(J36-TODAY()&lt;=7,"Vence em até 7 dias","No prazo"))))</f>
        <v/>
      </c>
      <c r="N36" s="30" t="n"/>
      <c r="O36" s="30" t="n"/>
      <c r="P36" s="31">
        <f>IF(AND(N36="",O36=""),"",O36-N36)</f>
        <v/>
      </c>
      <c r="Q36" s="3" t="n"/>
      <c r="R36" s="3" t="n"/>
    </row>
    <row r="37">
      <c r="A37" s="2" t="n"/>
      <c r="B37" s="3" t="n"/>
      <c r="C37" s="3" t="n"/>
      <c r="D37" s="3" t="n"/>
      <c r="E37" s="3" t="n"/>
      <c r="F37" s="9">
        <f>IF(D37="","",IFERROR(VLOOKUP(D37,'Instruções'!$A$15:$B$24,2,FALSE),"Não cadastrado"))</f>
        <v/>
      </c>
      <c r="G37" s="2" t="n"/>
      <c r="H37" s="2" t="n"/>
      <c r="I37" s="29" t="n"/>
      <c r="J37" s="29" t="n"/>
      <c r="K37" s="6" t="n"/>
      <c r="L37" s="9">
        <f>IF(J37="","",IF(H37="Concluído",0,J37-TODAY()))</f>
        <v/>
      </c>
      <c r="M37" s="9">
        <f>IF(J37="","",IF(H37="Concluído","Concluído",IF(J37&lt;TODAY(),"Atrasado",IF(J37-TODAY()&lt;=7,"Vence em até 7 dias","No prazo"))))</f>
        <v/>
      </c>
      <c r="N37" s="30" t="n"/>
      <c r="O37" s="30" t="n"/>
      <c r="P37" s="32">
        <f>IF(AND(N37="",O37=""),"",O37-N37)</f>
        <v/>
      </c>
      <c r="Q37" s="3" t="n"/>
      <c r="R37" s="3" t="n"/>
    </row>
    <row r="38">
      <c r="A38" s="2" t="n"/>
      <c r="B38" s="3" t="n"/>
      <c r="C38" s="3" t="n"/>
      <c r="D38" s="3" t="n"/>
      <c r="E38" s="3" t="n"/>
      <c r="F38" s="4">
        <f>IF(D38="","",IFERROR(VLOOKUP(D38,'Instruções'!$A$15:$B$24,2,FALSE),"Não cadastrado"))</f>
        <v/>
      </c>
      <c r="G38" s="2" t="n"/>
      <c r="H38" s="2" t="n"/>
      <c r="I38" s="29" t="n"/>
      <c r="J38" s="29" t="n"/>
      <c r="K38" s="6" t="n"/>
      <c r="L38" s="4">
        <f>IF(J38="","",IF(H38="Concluído",0,J38-TODAY()))</f>
        <v/>
      </c>
      <c r="M38" s="4">
        <f>IF(J38="","",IF(H38="Concluído","Concluído",IF(J38&lt;TODAY(),"Atrasado",IF(J38-TODAY()&lt;=7,"Vence em até 7 dias","No prazo"))))</f>
        <v/>
      </c>
      <c r="N38" s="30" t="n"/>
      <c r="O38" s="30" t="n"/>
      <c r="P38" s="31">
        <f>IF(AND(N38="",O38=""),"",O38-N38)</f>
        <v/>
      </c>
      <c r="Q38" s="3" t="n"/>
      <c r="R38" s="3" t="n"/>
    </row>
    <row r="39">
      <c r="A39" s="2" t="n"/>
      <c r="B39" s="3" t="n"/>
      <c r="C39" s="3" t="n"/>
      <c r="D39" s="3" t="n"/>
      <c r="E39" s="3" t="n"/>
      <c r="F39" s="9">
        <f>IF(D39="","",IFERROR(VLOOKUP(D39,'Instruções'!$A$15:$B$24,2,FALSE),"Não cadastrado"))</f>
        <v/>
      </c>
      <c r="G39" s="2" t="n"/>
      <c r="H39" s="2" t="n"/>
      <c r="I39" s="29" t="n"/>
      <c r="J39" s="29" t="n"/>
      <c r="K39" s="6" t="n"/>
      <c r="L39" s="9">
        <f>IF(J39="","",IF(H39="Concluído",0,J39-TODAY()))</f>
        <v/>
      </c>
      <c r="M39" s="9">
        <f>IF(J39="","",IF(H39="Concluído","Concluído",IF(J39&lt;TODAY(),"Atrasado",IF(J39-TODAY()&lt;=7,"Vence em até 7 dias","No prazo"))))</f>
        <v/>
      </c>
      <c r="N39" s="30" t="n"/>
      <c r="O39" s="30" t="n"/>
      <c r="P39" s="32">
        <f>IF(AND(N39="",O39=""),"",O39-N39)</f>
        <v/>
      </c>
      <c r="Q39" s="3" t="n"/>
      <c r="R39" s="3" t="n"/>
    </row>
    <row r="40">
      <c r="A40" s="2" t="n"/>
      <c r="B40" s="3" t="n"/>
      <c r="C40" s="3" t="n"/>
      <c r="D40" s="3" t="n"/>
      <c r="E40" s="3" t="n"/>
      <c r="F40" s="4">
        <f>IF(D40="","",IFERROR(VLOOKUP(D40,'Instruções'!$A$15:$B$24,2,FALSE),"Não cadastrado"))</f>
        <v/>
      </c>
      <c r="G40" s="2" t="n"/>
      <c r="H40" s="2" t="n"/>
      <c r="I40" s="29" t="n"/>
      <c r="J40" s="29" t="n"/>
      <c r="K40" s="6" t="n"/>
      <c r="L40" s="4">
        <f>IF(J40="","",IF(H40="Concluído",0,J40-TODAY()))</f>
        <v/>
      </c>
      <c r="M40" s="4">
        <f>IF(J40="","",IF(H40="Concluído","Concluído",IF(J40&lt;TODAY(),"Atrasado",IF(J40-TODAY()&lt;=7,"Vence em até 7 dias","No prazo"))))</f>
        <v/>
      </c>
      <c r="N40" s="30" t="n"/>
      <c r="O40" s="30" t="n"/>
      <c r="P40" s="31">
        <f>IF(AND(N40="",O40=""),"",O40-N40)</f>
        <v/>
      </c>
      <c r="Q40" s="3" t="n"/>
      <c r="R40" s="3" t="n"/>
    </row>
    <row r="41">
      <c r="A41" s="2" t="n"/>
      <c r="B41" s="3" t="n"/>
      <c r="C41" s="3" t="n"/>
      <c r="D41" s="3" t="n"/>
      <c r="E41" s="3" t="n"/>
      <c r="F41" s="9">
        <f>IF(D41="","",IFERROR(VLOOKUP(D41,'Instruções'!$A$15:$B$24,2,FALSE),"Não cadastrado"))</f>
        <v/>
      </c>
      <c r="G41" s="2" t="n"/>
      <c r="H41" s="2" t="n"/>
      <c r="I41" s="29" t="n"/>
      <c r="J41" s="29" t="n"/>
      <c r="K41" s="6" t="n"/>
      <c r="L41" s="9">
        <f>IF(J41="","",IF(H41="Concluído",0,J41-TODAY()))</f>
        <v/>
      </c>
      <c r="M41" s="9">
        <f>IF(J41="","",IF(H41="Concluído","Concluído",IF(J41&lt;TODAY(),"Atrasado",IF(J41-TODAY()&lt;=7,"Vence em até 7 dias","No prazo"))))</f>
        <v/>
      </c>
      <c r="N41" s="30" t="n"/>
      <c r="O41" s="30" t="n"/>
      <c r="P41" s="32">
        <f>IF(AND(N41="",O41=""),"",O41-N41)</f>
        <v/>
      </c>
      <c r="Q41" s="3" t="n"/>
      <c r="R41" s="3" t="n"/>
    </row>
    <row r="42">
      <c r="A42" s="2" t="n"/>
      <c r="B42" s="3" t="n"/>
      <c r="C42" s="3" t="n"/>
      <c r="D42" s="3" t="n"/>
      <c r="E42" s="3" t="n"/>
      <c r="F42" s="4">
        <f>IF(D42="","",IFERROR(VLOOKUP(D42,'Instruções'!$A$15:$B$24,2,FALSE),"Não cadastrado"))</f>
        <v/>
      </c>
      <c r="G42" s="2" t="n"/>
      <c r="H42" s="2" t="n"/>
      <c r="I42" s="29" t="n"/>
      <c r="J42" s="29" t="n"/>
      <c r="K42" s="6" t="n"/>
      <c r="L42" s="4">
        <f>IF(J42="","",IF(H42="Concluído",0,J42-TODAY()))</f>
        <v/>
      </c>
      <c r="M42" s="4">
        <f>IF(J42="","",IF(H42="Concluído","Concluído",IF(J42&lt;TODAY(),"Atrasado",IF(J42-TODAY()&lt;=7,"Vence em até 7 dias","No prazo"))))</f>
        <v/>
      </c>
      <c r="N42" s="30" t="n"/>
      <c r="O42" s="30" t="n"/>
      <c r="P42" s="31">
        <f>IF(AND(N42="",O42=""),"",O42-N42)</f>
        <v/>
      </c>
      <c r="Q42" s="3" t="n"/>
      <c r="R42" s="3" t="n"/>
    </row>
    <row r="43">
      <c r="A43" s="2" t="n"/>
      <c r="B43" s="3" t="n"/>
      <c r="C43" s="3" t="n"/>
      <c r="D43" s="3" t="n"/>
      <c r="E43" s="3" t="n"/>
      <c r="F43" s="9">
        <f>IF(D43="","",IFERROR(VLOOKUP(D43,'Instruções'!$A$15:$B$24,2,FALSE),"Não cadastrado"))</f>
        <v/>
      </c>
      <c r="G43" s="2" t="n"/>
      <c r="H43" s="2" t="n"/>
      <c r="I43" s="29" t="n"/>
      <c r="J43" s="29" t="n"/>
      <c r="K43" s="6" t="n"/>
      <c r="L43" s="9">
        <f>IF(J43="","",IF(H43="Concluído",0,J43-TODAY()))</f>
        <v/>
      </c>
      <c r="M43" s="9">
        <f>IF(J43="","",IF(H43="Concluído","Concluído",IF(J43&lt;TODAY(),"Atrasado",IF(J43-TODAY()&lt;=7,"Vence em até 7 dias","No prazo"))))</f>
        <v/>
      </c>
      <c r="N43" s="30" t="n"/>
      <c r="O43" s="30" t="n"/>
      <c r="P43" s="32">
        <f>IF(AND(N43="",O43=""),"",O43-N43)</f>
        <v/>
      </c>
      <c r="Q43" s="3" t="n"/>
      <c r="R43" s="3" t="n"/>
    </row>
    <row r="44">
      <c r="A44" s="2" t="n"/>
      <c r="B44" s="3" t="n"/>
      <c r="C44" s="3" t="n"/>
      <c r="D44" s="3" t="n"/>
      <c r="E44" s="3" t="n"/>
      <c r="F44" s="4">
        <f>IF(D44="","",IFERROR(VLOOKUP(D44,'Instruções'!$A$15:$B$24,2,FALSE),"Não cadastrado"))</f>
        <v/>
      </c>
      <c r="G44" s="2" t="n"/>
      <c r="H44" s="2" t="n"/>
      <c r="I44" s="29" t="n"/>
      <c r="J44" s="29" t="n"/>
      <c r="K44" s="6" t="n"/>
      <c r="L44" s="4">
        <f>IF(J44="","",IF(H44="Concluído",0,J44-TODAY()))</f>
        <v/>
      </c>
      <c r="M44" s="4">
        <f>IF(J44="","",IF(H44="Concluído","Concluído",IF(J44&lt;TODAY(),"Atrasado",IF(J44-TODAY()&lt;=7,"Vence em até 7 dias","No prazo"))))</f>
        <v/>
      </c>
      <c r="N44" s="30" t="n"/>
      <c r="O44" s="30" t="n"/>
      <c r="P44" s="31">
        <f>IF(AND(N44="",O44=""),"",O44-N44)</f>
        <v/>
      </c>
      <c r="Q44" s="3" t="n"/>
      <c r="R44" s="3" t="n"/>
    </row>
    <row r="45">
      <c r="A45" s="2" t="n"/>
      <c r="B45" s="3" t="n"/>
      <c r="C45" s="3" t="n"/>
      <c r="D45" s="3" t="n"/>
      <c r="E45" s="3" t="n"/>
      <c r="F45" s="9">
        <f>IF(D45="","",IFERROR(VLOOKUP(D45,'Instruções'!$A$15:$B$24,2,FALSE),"Não cadastrado"))</f>
        <v/>
      </c>
      <c r="G45" s="2" t="n"/>
      <c r="H45" s="2" t="n"/>
      <c r="I45" s="29" t="n"/>
      <c r="J45" s="29" t="n"/>
      <c r="K45" s="6" t="n"/>
      <c r="L45" s="9">
        <f>IF(J45="","",IF(H45="Concluído",0,J45-TODAY()))</f>
        <v/>
      </c>
      <c r="M45" s="9">
        <f>IF(J45="","",IF(H45="Concluído","Concluído",IF(J45&lt;TODAY(),"Atrasado",IF(J45-TODAY()&lt;=7,"Vence em até 7 dias","No prazo"))))</f>
        <v/>
      </c>
      <c r="N45" s="30" t="n"/>
      <c r="O45" s="30" t="n"/>
      <c r="P45" s="32">
        <f>IF(AND(N45="",O45=""),"",O45-N45)</f>
        <v/>
      </c>
      <c r="Q45" s="3" t="n"/>
      <c r="R45" s="3" t="n"/>
    </row>
    <row r="46">
      <c r="A46" s="2" t="n"/>
      <c r="B46" s="3" t="n"/>
      <c r="C46" s="3" t="n"/>
      <c r="D46" s="3" t="n"/>
      <c r="E46" s="3" t="n"/>
      <c r="F46" s="4">
        <f>IF(D46="","",IFERROR(VLOOKUP(D46,'Instruções'!$A$15:$B$24,2,FALSE),"Não cadastrado"))</f>
        <v/>
      </c>
      <c r="G46" s="2" t="n"/>
      <c r="H46" s="2" t="n"/>
      <c r="I46" s="29" t="n"/>
      <c r="J46" s="29" t="n"/>
      <c r="K46" s="6" t="n"/>
      <c r="L46" s="4">
        <f>IF(J46="","",IF(H46="Concluído",0,J46-TODAY()))</f>
        <v/>
      </c>
      <c r="M46" s="4">
        <f>IF(J46="","",IF(H46="Concluído","Concluído",IF(J46&lt;TODAY(),"Atrasado",IF(J46-TODAY()&lt;=7,"Vence em até 7 dias","No prazo"))))</f>
        <v/>
      </c>
      <c r="N46" s="30" t="n"/>
      <c r="O46" s="30" t="n"/>
      <c r="P46" s="31">
        <f>IF(AND(N46="",O46=""),"",O46-N46)</f>
        <v/>
      </c>
      <c r="Q46" s="3" t="n"/>
      <c r="R46" s="3" t="n"/>
    </row>
    <row r="47">
      <c r="A47" s="2" t="n"/>
      <c r="B47" s="3" t="n"/>
      <c r="C47" s="3" t="n"/>
      <c r="D47" s="3" t="n"/>
      <c r="E47" s="3" t="n"/>
      <c r="F47" s="9">
        <f>IF(D47="","",IFERROR(VLOOKUP(D47,'Instruções'!$A$15:$B$24,2,FALSE),"Não cadastrado"))</f>
        <v/>
      </c>
      <c r="G47" s="2" t="n"/>
      <c r="H47" s="2" t="n"/>
      <c r="I47" s="29" t="n"/>
      <c r="J47" s="29" t="n"/>
      <c r="K47" s="6" t="n"/>
      <c r="L47" s="9">
        <f>IF(J47="","",IF(H47="Concluído",0,J47-TODAY()))</f>
        <v/>
      </c>
      <c r="M47" s="9">
        <f>IF(J47="","",IF(H47="Concluído","Concluído",IF(J47&lt;TODAY(),"Atrasado",IF(J47-TODAY()&lt;=7,"Vence em até 7 dias","No prazo"))))</f>
        <v/>
      </c>
      <c r="N47" s="30" t="n"/>
      <c r="O47" s="30" t="n"/>
      <c r="P47" s="32">
        <f>IF(AND(N47="",O47=""),"",O47-N47)</f>
        <v/>
      </c>
      <c r="Q47" s="3" t="n"/>
      <c r="R47" s="3" t="n"/>
    </row>
    <row r="48">
      <c r="A48" s="2" t="n"/>
      <c r="B48" s="3" t="n"/>
      <c r="C48" s="3" t="n"/>
      <c r="D48" s="3" t="n"/>
      <c r="E48" s="3" t="n"/>
      <c r="F48" s="4">
        <f>IF(D48="","",IFERROR(VLOOKUP(D48,'Instruções'!$A$15:$B$24,2,FALSE),"Não cadastrado"))</f>
        <v/>
      </c>
      <c r="G48" s="2" t="n"/>
      <c r="H48" s="2" t="n"/>
      <c r="I48" s="29" t="n"/>
      <c r="J48" s="29" t="n"/>
      <c r="K48" s="6" t="n"/>
      <c r="L48" s="4">
        <f>IF(J48="","",IF(H48="Concluído",0,J48-TODAY()))</f>
        <v/>
      </c>
      <c r="M48" s="4">
        <f>IF(J48="","",IF(H48="Concluído","Concluído",IF(J48&lt;TODAY(),"Atrasado",IF(J48-TODAY()&lt;=7,"Vence em até 7 dias","No prazo"))))</f>
        <v/>
      </c>
      <c r="N48" s="30" t="n"/>
      <c r="O48" s="30" t="n"/>
      <c r="P48" s="31">
        <f>IF(AND(N48="",O48=""),"",O48-N48)</f>
        <v/>
      </c>
      <c r="Q48" s="3" t="n"/>
      <c r="R48" s="3" t="n"/>
    </row>
    <row r="49">
      <c r="A49" s="2" t="n"/>
      <c r="B49" s="3" t="n"/>
      <c r="C49" s="3" t="n"/>
      <c r="D49" s="3" t="n"/>
      <c r="E49" s="3" t="n"/>
      <c r="F49" s="9">
        <f>IF(D49="","",IFERROR(VLOOKUP(D49,'Instruções'!$A$15:$B$24,2,FALSE),"Não cadastrado"))</f>
        <v/>
      </c>
      <c r="G49" s="2" t="n"/>
      <c r="H49" s="2" t="n"/>
      <c r="I49" s="29" t="n"/>
      <c r="J49" s="29" t="n"/>
      <c r="K49" s="6" t="n"/>
      <c r="L49" s="9">
        <f>IF(J49="","",IF(H49="Concluído",0,J49-TODAY()))</f>
        <v/>
      </c>
      <c r="M49" s="9">
        <f>IF(J49="","",IF(H49="Concluído","Concluído",IF(J49&lt;TODAY(),"Atrasado",IF(J49-TODAY()&lt;=7,"Vence em até 7 dias","No prazo"))))</f>
        <v/>
      </c>
      <c r="N49" s="30" t="n"/>
      <c r="O49" s="30" t="n"/>
      <c r="P49" s="32">
        <f>IF(AND(N49="",O49=""),"",O49-N49)</f>
        <v/>
      </c>
      <c r="Q49" s="3" t="n"/>
      <c r="R49" s="3" t="n"/>
    </row>
    <row r="50">
      <c r="A50" s="2" t="n"/>
      <c r="B50" s="3" t="n"/>
      <c r="C50" s="3" t="n"/>
      <c r="D50" s="3" t="n"/>
      <c r="E50" s="3" t="n"/>
      <c r="F50" s="4">
        <f>IF(D50="","",IFERROR(VLOOKUP(D50,'Instruções'!$A$15:$B$24,2,FALSE),"Não cadastrado"))</f>
        <v/>
      </c>
      <c r="G50" s="2" t="n"/>
      <c r="H50" s="2" t="n"/>
      <c r="I50" s="29" t="n"/>
      <c r="J50" s="29" t="n"/>
      <c r="K50" s="6" t="n"/>
      <c r="L50" s="4">
        <f>IF(J50="","",IF(H50="Concluído",0,J50-TODAY()))</f>
        <v/>
      </c>
      <c r="M50" s="4">
        <f>IF(J50="","",IF(H50="Concluído","Concluído",IF(J50&lt;TODAY(),"Atrasado",IF(J50-TODAY()&lt;=7,"Vence em até 7 dias","No prazo"))))</f>
        <v/>
      </c>
      <c r="N50" s="30" t="n"/>
      <c r="O50" s="30" t="n"/>
      <c r="P50" s="31">
        <f>IF(AND(N50="",O50=""),"",O50-N50)</f>
        <v/>
      </c>
      <c r="Q50" s="3" t="n"/>
      <c r="R50" s="3" t="n"/>
    </row>
    <row r="51">
      <c r="A51" s="2" t="n"/>
      <c r="B51" s="3" t="n"/>
      <c r="C51" s="3" t="n"/>
      <c r="D51" s="3" t="n"/>
      <c r="E51" s="3" t="n"/>
      <c r="F51" s="9">
        <f>IF(D51="","",IFERROR(VLOOKUP(D51,'Instruções'!$A$15:$B$24,2,FALSE),"Não cadastrado"))</f>
        <v/>
      </c>
      <c r="G51" s="2" t="n"/>
      <c r="H51" s="2" t="n"/>
      <c r="I51" s="29" t="n"/>
      <c r="J51" s="29" t="n"/>
      <c r="K51" s="6" t="n"/>
      <c r="L51" s="9">
        <f>IF(J51="","",IF(H51="Concluído",0,J51-TODAY()))</f>
        <v/>
      </c>
      <c r="M51" s="9">
        <f>IF(J51="","",IF(H51="Concluído","Concluído",IF(J51&lt;TODAY(),"Atrasado",IF(J51-TODAY()&lt;=7,"Vence em até 7 dias","No prazo"))))</f>
        <v/>
      </c>
      <c r="N51" s="30" t="n"/>
      <c r="O51" s="30" t="n"/>
      <c r="P51" s="32">
        <f>IF(AND(N51="",O51=""),"",O51-N51)</f>
        <v/>
      </c>
      <c r="Q51" s="3" t="n"/>
      <c r="R51" s="3" t="n"/>
    </row>
    <row r="52">
      <c r="A52" s="2" t="n"/>
      <c r="B52" s="3" t="n"/>
      <c r="C52" s="3" t="n"/>
      <c r="D52" s="3" t="n"/>
      <c r="E52" s="3" t="n"/>
      <c r="F52" s="4">
        <f>IF(D52="","",IFERROR(VLOOKUP(D52,'Instruções'!$A$15:$B$24,2,FALSE),"Não cadastrado"))</f>
        <v/>
      </c>
      <c r="G52" s="2" t="n"/>
      <c r="H52" s="2" t="n"/>
      <c r="I52" s="29" t="n"/>
      <c r="J52" s="29" t="n"/>
      <c r="K52" s="6" t="n"/>
      <c r="L52" s="4">
        <f>IF(J52="","",IF(H52="Concluído",0,J52-TODAY()))</f>
        <v/>
      </c>
      <c r="M52" s="4">
        <f>IF(J52="","",IF(H52="Concluído","Concluído",IF(J52&lt;TODAY(),"Atrasado",IF(J52-TODAY()&lt;=7,"Vence em até 7 dias","No prazo"))))</f>
        <v/>
      </c>
      <c r="N52" s="30" t="n"/>
      <c r="O52" s="30" t="n"/>
      <c r="P52" s="31">
        <f>IF(AND(N52="",O52=""),"",O52-N52)</f>
        <v/>
      </c>
      <c r="Q52" s="3" t="n"/>
      <c r="R52" s="3" t="n"/>
    </row>
    <row r="53">
      <c r="A53" s="2" t="n"/>
      <c r="B53" s="3" t="n"/>
      <c r="C53" s="3" t="n"/>
      <c r="D53" s="3" t="n"/>
      <c r="E53" s="3" t="n"/>
      <c r="F53" s="9">
        <f>IF(D53="","",IFERROR(VLOOKUP(D53,'Instruções'!$A$15:$B$24,2,FALSE),"Não cadastrado"))</f>
        <v/>
      </c>
      <c r="G53" s="2" t="n"/>
      <c r="H53" s="2" t="n"/>
      <c r="I53" s="29" t="n"/>
      <c r="J53" s="29" t="n"/>
      <c r="K53" s="6" t="n"/>
      <c r="L53" s="9">
        <f>IF(J53="","",IF(H53="Concluído",0,J53-TODAY()))</f>
        <v/>
      </c>
      <c r="M53" s="9">
        <f>IF(J53="","",IF(H53="Concluído","Concluído",IF(J53&lt;TODAY(),"Atrasado",IF(J53-TODAY()&lt;=7,"Vence em até 7 dias","No prazo"))))</f>
        <v/>
      </c>
      <c r="N53" s="30" t="n"/>
      <c r="O53" s="30" t="n"/>
      <c r="P53" s="32">
        <f>IF(AND(N53="",O53=""),"",O53-N53)</f>
        <v/>
      </c>
      <c r="Q53" s="3" t="n"/>
      <c r="R53" s="3" t="n"/>
    </row>
    <row r="54">
      <c r="A54" s="2" t="n"/>
      <c r="B54" s="3" t="n"/>
      <c r="C54" s="3" t="n"/>
      <c r="D54" s="3" t="n"/>
      <c r="E54" s="3" t="n"/>
      <c r="F54" s="4">
        <f>IF(D54="","",IFERROR(VLOOKUP(D54,'Instruções'!$A$15:$B$24,2,FALSE),"Não cadastrado"))</f>
        <v/>
      </c>
      <c r="G54" s="2" t="n"/>
      <c r="H54" s="2" t="n"/>
      <c r="I54" s="29" t="n"/>
      <c r="J54" s="29" t="n"/>
      <c r="K54" s="6" t="n"/>
      <c r="L54" s="4">
        <f>IF(J54="","",IF(H54="Concluído",0,J54-TODAY()))</f>
        <v/>
      </c>
      <c r="M54" s="4">
        <f>IF(J54="","",IF(H54="Concluído","Concluído",IF(J54&lt;TODAY(),"Atrasado",IF(J54-TODAY()&lt;=7,"Vence em até 7 dias","No prazo"))))</f>
        <v/>
      </c>
      <c r="N54" s="30" t="n"/>
      <c r="O54" s="30" t="n"/>
      <c r="P54" s="31">
        <f>IF(AND(N54="",O54=""),"",O54-N54)</f>
        <v/>
      </c>
      <c r="Q54" s="3" t="n"/>
      <c r="R54" s="3" t="n"/>
    </row>
    <row r="55">
      <c r="A55" s="2" t="n"/>
      <c r="B55" s="3" t="n"/>
      <c r="C55" s="3" t="n"/>
      <c r="D55" s="3" t="n"/>
      <c r="E55" s="3" t="n"/>
      <c r="F55" s="9">
        <f>IF(D55="","",IFERROR(VLOOKUP(D55,'Instruções'!$A$15:$B$24,2,FALSE),"Não cadastrado"))</f>
        <v/>
      </c>
      <c r="G55" s="2" t="n"/>
      <c r="H55" s="2" t="n"/>
      <c r="I55" s="29" t="n"/>
      <c r="J55" s="29" t="n"/>
      <c r="K55" s="6" t="n"/>
      <c r="L55" s="9">
        <f>IF(J55="","",IF(H55="Concluído",0,J55-TODAY()))</f>
        <v/>
      </c>
      <c r="M55" s="9">
        <f>IF(J55="","",IF(H55="Concluído","Concluído",IF(J55&lt;TODAY(),"Atrasado",IF(J55-TODAY()&lt;=7,"Vence em até 7 dias","No prazo"))))</f>
        <v/>
      </c>
      <c r="N55" s="30" t="n"/>
      <c r="O55" s="30" t="n"/>
      <c r="P55" s="32">
        <f>IF(AND(N55="",O55=""),"",O55-N55)</f>
        <v/>
      </c>
      <c r="Q55" s="3" t="n"/>
      <c r="R55" s="3" t="n"/>
    </row>
    <row r="56">
      <c r="A56" s="2" t="n"/>
      <c r="B56" s="3" t="n"/>
      <c r="C56" s="3" t="n"/>
      <c r="D56" s="3" t="n"/>
      <c r="E56" s="3" t="n"/>
      <c r="F56" s="4">
        <f>IF(D56="","",IFERROR(VLOOKUP(D56,'Instruções'!$A$15:$B$24,2,FALSE),"Não cadastrado"))</f>
        <v/>
      </c>
      <c r="G56" s="2" t="n"/>
      <c r="H56" s="2" t="n"/>
      <c r="I56" s="29" t="n"/>
      <c r="J56" s="29" t="n"/>
      <c r="K56" s="6" t="n"/>
      <c r="L56" s="4">
        <f>IF(J56="","",IF(H56="Concluído",0,J56-TODAY()))</f>
        <v/>
      </c>
      <c r="M56" s="4">
        <f>IF(J56="","",IF(H56="Concluído","Concluído",IF(J56&lt;TODAY(),"Atrasado",IF(J56-TODAY()&lt;=7,"Vence em até 7 dias","No prazo"))))</f>
        <v/>
      </c>
      <c r="N56" s="30" t="n"/>
      <c r="O56" s="30" t="n"/>
      <c r="P56" s="31">
        <f>IF(AND(N56="",O56=""),"",O56-N56)</f>
        <v/>
      </c>
      <c r="Q56" s="3" t="n"/>
      <c r="R56" s="3" t="n"/>
    </row>
    <row r="57">
      <c r="A57" s="2" t="n"/>
      <c r="B57" s="3" t="n"/>
      <c r="C57" s="3" t="n"/>
      <c r="D57" s="3" t="n"/>
      <c r="E57" s="3" t="n"/>
      <c r="F57" s="9">
        <f>IF(D57="","",IFERROR(VLOOKUP(D57,'Instruções'!$A$15:$B$24,2,FALSE),"Não cadastrado"))</f>
        <v/>
      </c>
      <c r="G57" s="2" t="n"/>
      <c r="H57" s="2" t="n"/>
      <c r="I57" s="29" t="n"/>
      <c r="J57" s="29" t="n"/>
      <c r="K57" s="6" t="n"/>
      <c r="L57" s="9">
        <f>IF(J57="","",IF(H57="Concluído",0,J57-TODAY()))</f>
        <v/>
      </c>
      <c r="M57" s="9">
        <f>IF(J57="","",IF(H57="Concluído","Concluído",IF(J57&lt;TODAY(),"Atrasado",IF(J57-TODAY()&lt;=7,"Vence em até 7 dias","No prazo"))))</f>
        <v/>
      </c>
      <c r="N57" s="30" t="n"/>
      <c r="O57" s="30" t="n"/>
      <c r="P57" s="32">
        <f>IF(AND(N57="",O57=""),"",O57-N57)</f>
        <v/>
      </c>
      <c r="Q57" s="3" t="n"/>
      <c r="R57" s="3" t="n"/>
    </row>
    <row r="58">
      <c r="A58" s="2" t="n"/>
      <c r="B58" s="3" t="n"/>
      <c r="C58" s="3" t="n"/>
      <c r="D58" s="3" t="n"/>
      <c r="E58" s="3" t="n"/>
      <c r="F58" s="4">
        <f>IF(D58="","",IFERROR(VLOOKUP(D58,'Instruções'!$A$15:$B$24,2,FALSE),"Não cadastrado"))</f>
        <v/>
      </c>
      <c r="G58" s="2" t="n"/>
      <c r="H58" s="2" t="n"/>
      <c r="I58" s="29" t="n"/>
      <c r="J58" s="29" t="n"/>
      <c r="K58" s="6" t="n"/>
      <c r="L58" s="4">
        <f>IF(J58="","",IF(H58="Concluído",0,J58-TODAY()))</f>
        <v/>
      </c>
      <c r="M58" s="4">
        <f>IF(J58="","",IF(H58="Concluído","Concluído",IF(J58&lt;TODAY(),"Atrasado",IF(J58-TODAY()&lt;=7,"Vence em até 7 dias","No prazo"))))</f>
        <v/>
      </c>
      <c r="N58" s="30" t="n"/>
      <c r="O58" s="30" t="n"/>
      <c r="P58" s="31">
        <f>IF(AND(N58="",O58=""),"",O58-N58)</f>
        <v/>
      </c>
      <c r="Q58" s="3" t="n"/>
      <c r="R58" s="3" t="n"/>
    </row>
    <row r="59">
      <c r="A59" s="2" t="n"/>
      <c r="B59" s="3" t="n"/>
      <c r="C59" s="3" t="n"/>
      <c r="D59" s="3" t="n"/>
      <c r="E59" s="3" t="n"/>
      <c r="F59" s="9">
        <f>IF(D59="","",IFERROR(VLOOKUP(D59,'Instruções'!$A$15:$B$24,2,FALSE),"Não cadastrado"))</f>
        <v/>
      </c>
      <c r="G59" s="2" t="n"/>
      <c r="H59" s="2" t="n"/>
      <c r="I59" s="29" t="n"/>
      <c r="J59" s="29" t="n"/>
      <c r="K59" s="6" t="n"/>
      <c r="L59" s="9">
        <f>IF(J59="","",IF(H59="Concluído",0,J59-TODAY()))</f>
        <v/>
      </c>
      <c r="M59" s="9">
        <f>IF(J59="","",IF(H59="Concluído","Concluído",IF(J59&lt;TODAY(),"Atrasado",IF(J59-TODAY()&lt;=7,"Vence em até 7 dias","No prazo"))))</f>
        <v/>
      </c>
      <c r="N59" s="30" t="n"/>
      <c r="O59" s="30" t="n"/>
      <c r="P59" s="32">
        <f>IF(AND(N59="",O59=""),"",O59-N59)</f>
        <v/>
      </c>
      <c r="Q59" s="3" t="n"/>
      <c r="R59" s="3" t="n"/>
    </row>
    <row r="60">
      <c r="A60" s="2" t="n"/>
      <c r="B60" s="3" t="n"/>
      <c r="C60" s="3" t="n"/>
      <c r="D60" s="3" t="n"/>
      <c r="E60" s="3" t="n"/>
      <c r="F60" s="4">
        <f>IF(D60="","",IFERROR(VLOOKUP(D60,'Instruções'!$A$15:$B$24,2,FALSE),"Não cadastrado"))</f>
        <v/>
      </c>
      <c r="G60" s="2" t="n"/>
      <c r="H60" s="2" t="n"/>
      <c r="I60" s="29" t="n"/>
      <c r="J60" s="29" t="n"/>
      <c r="K60" s="6" t="n"/>
      <c r="L60" s="4">
        <f>IF(J60="","",IF(H60="Concluído",0,J60-TODAY()))</f>
        <v/>
      </c>
      <c r="M60" s="4">
        <f>IF(J60="","",IF(H60="Concluído","Concluído",IF(J60&lt;TODAY(),"Atrasado",IF(J60-TODAY()&lt;=7,"Vence em até 7 dias","No prazo"))))</f>
        <v/>
      </c>
      <c r="N60" s="30" t="n"/>
      <c r="O60" s="30" t="n"/>
      <c r="P60" s="31">
        <f>IF(AND(N60="",O60=""),"",O60-N60)</f>
        <v/>
      </c>
      <c r="Q60" s="3" t="n"/>
      <c r="R60" s="3" t="n"/>
    </row>
    <row r="61">
      <c r="A61" s="2" t="n"/>
      <c r="B61" s="3" t="n"/>
      <c r="C61" s="3" t="n"/>
      <c r="D61" s="3" t="n"/>
      <c r="E61" s="3" t="n"/>
      <c r="F61" s="9">
        <f>IF(D61="","",IFERROR(VLOOKUP(D61,'Instruções'!$A$15:$B$24,2,FALSE),"Não cadastrado"))</f>
        <v/>
      </c>
      <c r="G61" s="2" t="n"/>
      <c r="H61" s="2" t="n"/>
      <c r="I61" s="29" t="n"/>
      <c r="J61" s="29" t="n"/>
      <c r="K61" s="6" t="n"/>
      <c r="L61" s="9">
        <f>IF(J61="","",IF(H61="Concluído",0,J61-TODAY()))</f>
        <v/>
      </c>
      <c r="M61" s="9">
        <f>IF(J61="","",IF(H61="Concluído","Concluído",IF(J61&lt;TODAY(),"Atrasado",IF(J61-TODAY()&lt;=7,"Vence em até 7 dias","No prazo"))))</f>
        <v/>
      </c>
      <c r="N61" s="30" t="n"/>
      <c r="O61" s="30" t="n"/>
      <c r="P61" s="32">
        <f>IF(AND(N61="",O61=""),"",O61-N61)</f>
        <v/>
      </c>
      <c r="Q61" s="3" t="n"/>
      <c r="R61" s="3" t="n"/>
    </row>
    <row r="62">
      <c r="A62" s="2" t="n"/>
      <c r="B62" s="3" t="n"/>
      <c r="C62" s="3" t="n"/>
      <c r="D62" s="3" t="n"/>
      <c r="E62" s="3" t="n"/>
      <c r="F62" s="4">
        <f>IF(D62="","",IFERROR(VLOOKUP(D62,'Instruções'!$A$15:$B$24,2,FALSE),"Não cadastrado"))</f>
        <v/>
      </c>
      <c r="G62" s="2" t="n"/>
      <c r="H62" s="2" t="n"/>
      <c r="I62" s="29" t="n"/>
      <c r="J62" s="29" t="n"/>
      <c r="K62" s="6" t="n"/>
      <c r="L62" s="4">
        <f>IF(J62="","",IF(H62="Concluído",0,J62-TODAY()))</f>
        <v/>
      </c>
      <c r="M62" s="4">
        <f>IF(J62="","",IF(H62="Concluído","Concluído",IF(J62&lt;TODAY(),"Atrasado",IF(J62-TODAY()&lt;=7,"Vence em até 7 dias","No prazo"))))</f>
        <v/>
      </c>
      <c r="N62" s="30" t="n"/>
      <c r="O62" s="30" t="n"/>
      <c r="P62" s="31">
        <f>IF(AND(N62="",O62=""),"",O62-N62)</f>
        <v/>
      </c>
      <c r="Q62" s="3" t="n"/>
      <c r="R62" s="3" t="n"/>
    </row>
    <row r="63">
      <c r="A63" s="2" t="n"/>
      <c r="B63" s="3" t="n"/>
      <c r="C63" s="3" t="n"/>
      <c r="D63" s="3" t="n"/>
      <c r="E63" s="3" t="n"/>
      <c r="F63" s="9">
        <f>IF(D63="","",IFERROR(VLOOKUP(D63,'Instruções'!$A$15:$B$24,2,FALSE),"Não cadastrado"))</f>
        <v/>
      </c>
      <c r="G63" s="2" t="n"/>
      <c r="H63" s="2" t="n"/>
      <c r="I63" s="29" t="n"/>
      <c r="J63" s="29" t="n"/>
      <c r="K63" s="6" t="n"/>
      <c r="L63" s="9">
        <f>IF(J63="","",IF(H63="Concluído",0,J63-TODAY()))</f>
        <v/>
      </c>
      <c r="M63" s="9">
        <f>IF(J63="","",IF(H63="Concluído","Concluído",IF(J63&lt;TODAY(),"Atrasado",IF(J63-TODAY()&lt;=7,"Vence em até 7 dias","No prazo"))))</f>
        <v/>
      </c>
      <c r="N63" s="30" t="n"/>
      <c r="O63" s="30" t="n"/>
      <c r="P63" s="32">
        <f>IF(AND(N63="",O63=""),"",O63-N63)</f>
        <v/>
      </c>
      <c r="Q63" s="3" t="n"/>
      <c r="R63" s="3" t="n"/>
    </row>
    <row r="64">
      <c r="A64" s="2" t="n"/>
      <c r="B64" s="3" t="n"/>
      <c r="C64" s="3" t="n"/>
      <c r="D64" s="3" t="n"/>
      <c r="E64" s="3" t="n"/>
      <c r="F64" s="4">
        <f>IF(D64="","",IFERROR(VLOOKUP(D64,'Instruções'!$A$15:$B$24,2,FALSE),"Não cadastrado"))</f>
        <v/>
      </c>
      <c r="G64" s="2" t="n"/>
      <c r="H64" s="2" t="n"/>
      <c r="I64" s="29" t="n"/>
      <c r="J64" s="29" t="n"/>
      <c r="K64" s="6" t="n"/>
      <c r="L64" s="4">
        <f>IF(J64="","",IF(H64="Concluído",0,J64-TODAY()))</f>
        <v/>
      </c>
      <c r="M64" s="4">
        <f>IF(J64="","",IF(H64="Concluído","Concluído",IF(J64&lt;TODAY(),"Atrasado",IF(J64-TODAY()&lt;=7,"Vence em até 7 dias","No prazo"))))</f>
        <v/>
      </c>
      <c r="N64" s="30" t="n"/>
      <c r="O64" s="30" t="n"/>
      <c r="P64" s="31">
        <f>IF(AND(N64="",O64=""),"",O64-N64)</f>
        <v/>
      </c>
      <c r="Q64" s="3" t="n"/>
      <c r="R64" s="3" t="n"/>
    </row>
    <row r="65">
      <c r="A65" s="2" t="n"/>
      <c r="B65" s="3" t="n"/>
      <c r="C65" s="3" t="n"/>
      <c r="D65" s="3" t="n"/>
      <c r="E65" s="3" t="n"/>
      <c r="F65" s="9">
        <f>IF(D65="","",IFERROR(VLOOKUP(D65,'Instruções'!$A$15:$B$24,2,FALSE),"Não cadastrado"))</f>
        <v/>
      </c>
      <c r="G65" s="2" t="n"/>
      <c r="H65" s="2" t="n"/>
      <c r="I65" s="29" t="n"/>
      <c r="J65" s="29" t="n"/>
      <c r="K65" s="6" t="n"/>
      <c r="L65" s="9">
        <f>IF(J65="","",IF(H65="Concluído",0,J65-TODAY()))</f>
        <v/>
      </c>
      <c r="M65" s="9">
        <f>IF(J65="","",IF(H65="Concluído","Concluído",IF(J65&lt;TODAY(),"Atrasado",IF(J65-TODAY()&lt;=7,"Vence em até 7 dias","No prazo"))))</f>
        <v/>
      </c>
      <c r="N65" s="30" t="n"/>
      <c r="O65" s="30" t="n"/>
      <c r="P65" s="32">
        <f>IF(AND(N65="",O65=""),"",O65-N65)</f>
        <v/>
      </c>
      <c r="Q65" s="3" t="n"/>
      <c r="R65" s="3" t="n"/>
    </row>
    <row r="66">
      <c r="A66" s="2" t="n"/>
      <c r="B66" s="3" t="n"/>
      <c r="C66" s="3" t="n"/>
      <c r="D66" s="3" t="n"/>
      <c r="E66" s="3" t="n"/>
      <c r="F66" s="4">
        <f>IF(D66="","",IFERROR(VLOOKUP(D66,'Instruções'!$A$15:$B$24,2,FALSE),"Não cadastrado"))</f>
        <v/>
      </c>
      <c r="G66" s="2" t="n"/>
      <c r="H66" s="2" t="n"/>
      <c r="I66" s="29" t="n"/>
      <c r="J66" s="29" t="n"/>
      <c r="K66" s="6" t="n"/>
      <c r="L66" s="4">
        <f>IF(J66="","",IF(H66="Concluído",0,J66-TODAY()))</f>
        <v/>
      </c>
      <c r="M66" s="4">
        <f>IF(J66="","",IF(H66="Concluído","Concluído",IF(J66&lt;TODAY(),"Atrasado",IF(J66-TODAY()&lt;=7,"Vence em até 7 dias","No prazo"))))</f>
        <v/>
      </c>
      <c r="N66" s="30" t="n"/>
      <c r="O66" s="30" t="n"/>
      <c r="P66" s="31">
        <f>IF(AND(N66="",O66=""),"",O66-N66)</f>
        <v/>
      </c>
      <c r="Q66" s="3" t="n"/>
      <c r="R66" s="3" t="n"/>
    </row>
    <row r="67">
      <c r="A67" s="2" t="n"/>
      <c r="B67" s="3" t="n"/>
      <c r="C67" s="3" t="n"/>
      <c r="D67" s="3" t="n"/>
      <c r="E67" s="3" t="n"/>
      <c r="F67" s="9">
        <f>IF(D67="","",IFERROR(VLOOKUP(D67,'Instruções'!$A$15:$B$24,2,FALSE),"Não cadastrado"))</f>
        <v/>
      </c>
      <c r="G67" s="2" t="n"/>
      <c r="H67" s="2" t="n"/>
      <c r="I67" s="29" t="n"/>
      <c r="J67" s="29" t="n"/>
      <c r="K67" s="6" t="n"/>
      <c r="L67" s="9">
        <f>IF(J67="","",IF(H67="Concluído",0,J67-TODAY()))</f>
        <v/>
      </c>
      <c r="M67" s="9">
        <f>IF(J67="","",IF(H67="Concluído","Concluído",IF(J67&lt;TODAY(),"Atrasado",IF(J67-TODAY()&lt;=7,"Vence em até 7 dias","No prazo"))))</f>
        <v/>
      </c>
      <c r="N67" s="30" t="n"/>
      <c r="O67" s="30" t="n"/>
      <c r="P67" s="32">
        <f>IF(AND(N67="",O67=""),"",O67-N67)</f>
        <v/>
      </c>
      <c r="Q67" s="3" t="n"/>
      <c r="R67" s="3" t="n"/>
    </row>
    <row r="68">
      <c r="A68" s="2" t="n"/>
      <c r="B68" s="3" t="n"/>
      <c r="C68" s="3" t="n"/>
      <c r="D68" s="3" t="n"/>
      <c r="E68" s="3" t="n"/>
      <c r="F68" s="4">
        <f>IF(D68="","",IFERROR(VLOOKUP(D68,'Instruções'!$A$15:$B$24,2,FALSE),"Não cadastrado"))</f>
        <v/>
      </c>
      <c r="G68" s="2" t="n"/>
      <c r="H68" s="2" t="n"/>
      <c r="I68" s="29" t="n"/>
      <c r="J68" s="29" t="n"/>
      <c r="K68" s="6" t="n"/>
      <c r="L68" s="4">
        <f>IF(J68="","",IF(H68="Concluído",0,J68-TODAY()))</f>
        <v/>
      </c>
      <c r="M68" s="4">
        <f>IF(J68="","",IF(H68="Concluído","Concluído",IF(J68&lt;TODAY(),"Atrasado",IF(J68-TODAY()&lt;=7,"Vence em até 7 dias","No prazo"))))</f>
        <v/>
      </c>
      <c r="N68" s="30" t="n"/>
      <c r="O68" s="30" t="n"/>
      <c r="P68" s="31">
        <f>IF(AND(N68="",O68=""),"",O68-N68)</f>
        <v/>
      </c>
      <c r="Q68" s="3" t="n"/>
      <c r="R68" s="3" t="n"/>
    </row>
    <row r="69">
      <c r="A69" s="2" t="n"/>
      <c r="B69" s="3" t="n"/>
      <c r="C69" s="3" t="n"/>
      <c r="D69" s="3" t="n"/>
      <c r="E69" s="3" t="n"/>
      <c r="F69" s="9">
        <f>IF(D69="","",IFERROR(VLOOKUP(D69,'Instruções'!$A$15:$B$24,2,FALSE),"Não cadastrado"))</f>
        <v/>
      </c>
      <c r="G69" s="2" t="n"/>
      <c r="H69" s="2" t="n"/>
      <c r="I69" s="29" t="n"/>
      <c r="J69" s="29" t="n"/>
      <c r="K69" s="6" t="n"/>
      <c r="L69" s="9">
        <f>IF(J69="","",IF(H69="Concluído",0,J69-TODAY()))</f>
        <v/>
      </c>
      <c r="M69" s="9">
        <f>IF(J69="","",IF(H69="Concluído","Concluído",IF(J69&lt;TODAY(),"Atrasado",IF(J69-TODAY()&lt;=7,"Vence em até 7 dias","No prazo"))))</f>
        <v/>
      </c>
      <c r="N69" s="30" t="n"/>
      <c r="O69" s="30" t="n"/>
      <c r="P69" s="32">
        <f>IF(AND(N69="",O69=""),"",O69-N69)</f>
        <v/>
      </c>
      <c r="Q69" s="3" t="n"/>
      <c r="R69" s="3" t="n"/>
    </row>
    <row r="70">
      <c r="A70" s="2" t="n"/>
      <c r="B70" s="3" t="n"/>
      <c r="C70" s="3" t="n"/>
      <c r="D70" s="3" t="n"/>
      <c r="E70" s="3" t="n"/>
      <c r="F70" s="4">
        <f>IF(D70="","",IFERROR(VLOOKUP(D70,'Instruções'!$A$15:$B$24,2,FALSE),"Não cadastrado"))</f>
        <v/>
      </c>
      <c r="G70" s="2" t="n"/>
      <c r="H70" s="2" t="n"/>
      <c r="I70" s="29" t="n"/>
      <c r="J70" s="29" t="n"/>
      <c r="K70" s="6" t="n"/>
      <c r="L70" s="4">
        <f>IF(J70="","",IF(H70="Concluído",0,J70-TODAY()))</f>
        <v/>
      </c>
      <c r="M70" s="4">
        <f>IF(J70="","",IF(H70="Concluído","Concluído",IF(J70&lt;TODAY(),"Atrasado",IF(J70-TODAY()&lt;=7,"Vence em até 7 dias","No prazo"))))</f>
        <v/>
      </c>
      <c r="N70" s="30" t="n"/>
      <c r="O70" s="30" t="n"/>
      <c r="P70" s="31">
        <f>IF(AND(N70="",O70=""),"",O70-N70)</f>
        <v/>
      </c>
      <c r="Q70" s="3" t="n"/>
      <c r="R70" s="3" t="n"/>
    </row>
    <row r="71">
      <c r="A71" s="2" t="n"/>
      <c r="B71" s="3" t="n"/>
      <c r="C71" s="3" t="n"/>
      <c r="D71" s="3" t="n"/>
      <c r="E71" s="3" t="n"/>
      <c r="F71" s="9">
        <f>IF(D71="","",IFERROR(VLOOKUP(D71,'Instruções'!$A$15:$B$24,2,FALSE),"Não cadastrado"))</f>
        <v/>
      </c>
      <c r="G71" s="2" t="n"/>
      <c r="H71" s="2" t="n"/>
      <c r="I71" s="29" t="n"/>
      <c r="J71" s="29" t="n"/>
      <c r="K71" s="6" t="n"/>
      <c r="L71" s="9">
        <f>IF(J71="","",IF(H71="Concluído",0,J71-TODAY()))</f>
        <v/>
      </c>
      <c r="M71" s="9">
        <f>IF(J71="","",IF(H71="Concluído","Concluído",IF(J71&lt;TODAY(),"Atrasado",IF(J71-TODAY()&lt;=7,"Vence em até 7 dias","No prazo"))))</f>
        <v/>
      </c>
      <c r="N71" s="30" t="n"/>
      <c r="O71" s="30" t="n"/>
      <c r="P71" s="32">
        <f>IF(AND(N71="",O71=""),"",O71-N71)</f>
        <v/>
      </c>
      <c r="Q71" s="3" t="n"/>
      <c r="R71" s="3" t="n"/>
    </row>
    <row r="72">
      <c r="A72" s="2" t="n"/>
      <c r="B72" s="3" t="n"/>
      <c r="C72" s="3" t="n"/>
      <c r="D72" s="3" t="n"/>
      <c r="E72" s="3" t="n"/>
      <c r="F72" s="4">
        <f>IF(D72="","",IFERROR(VLOOKUP(D72,'Instruções'!$A$15:$B$24,2,FALSE),"Não cadastrado"))</f>
        <v/>
      </c>
      <c r="G72" s="2" t="n"/>
      <c r="H72" s="2" t="n"/>
      <c r="I72" s="29" t="n"/>
      <c r="J72" s="29" t="n"/>
      <c r="K72" s="6" t="n"/>
      <c r="L72" s="4">
        <f>IF(J72="","",IF(H72="Concluído",0,J72-TODAY()))</f>
        <v/>
      </c>
      <c r="M72" s="4">
        <f>IF(J72="","",IF(H72="Concluído","Concluído",IF(J72&lt;TODAY(),"Atrasado",IF(J72-TODAY()&lt;=7,"Vence em até 7 dias","No prazo"))))</f>
        <v/>
      </c>
      <c r="N72" s="30" t="n"/>
      <c r="O72" s="30" t="n"/>
      <c r="P72" s="31">
        <f>IF(AND(N72="",O72=""),"",O72-N72)</f>
        <v/>
      </c>
      <c r="Q72" s="3" t="n"/>
      <c r="R72" s="3" t="n"/>
    </row>
    <row r="73">
      <c r="A73" s="2" t="n"/>
      <c r="B73" s="3" t="n"/>
      <c r="C73" s="3" t="n"/>
      <c r="D73" s="3" t="n"/>
      <c r="E73" s="3" t="n"/>
      <c r="F73" s="9">
        <f>IF(D73="","",IFERROR(VLOOKUP(D73,'Instruções'!$A$15:$B$24,2,FALSE),"Não cadastrado"))</f>
        <v/>
      </c>
      <c r="G73" s="2" t="n"/>
      <c r="H73" s="2" t="n"/>
      <c r="I73" s="29" t="n"/>
      <c r="J73" s="29" t="n"/>
      <c r="K73" s="6" t="n"/>
      <c r="L73" s="9">
        <f>IF(J73="","",IF(H73="Concluído",0,J73-TODAY()))</f>
        <v/>
      </c>
      <c r="M73" s="9">
        <f>IF(J73="","",IF(H73="Concluído","Concluído",IF(J73&lt;TODAY(),"Atrasado",IF(J73-TODAY()&lt;=7,"Vence em até 7 dias","No prazo"))))</f>
        <v/>
      </c>
      <c r="N73" s="30" t="n"/>
      <c r="O73" s="30" t="n"/>
      <c r="P73" s="32">
        <f>IF(AND(N73="",O73=""),"",O73-N73)</f>
        <v/>
      </c>
      <c r="Q73" s="3" t="n"/>
      <c r="R73" s="3" t="n"/>
    </row>
    <row r="74">
      <c r="A74" s="2" t="n"/>
      <c r="B74" s="3" t="n"/>
      <c r="C74" s="3" t="n"/>
      <c r="D74" s="3" t="n"/>
      <c r="E74" s="3" t="n"/>
      <c r="F74" s="4">
        <f>IF(D74="","",IFERROR(VLOOKUP(D74,'Instruções'!$A$15:$B$24,2,FALSE),"Não cadastrado"))</f>
        <v/>
      </c>
      <c r="G74" s="2" t="n"/>
      <c r="H74" s="2" t="n"/>
      <c r="I74" s="29" t="n"/>
      <c r="J74" s="29" t="n"/>
      <c r="K74" s="6" t="n"/>
      <c r="L74" s="4">
        <f>IF(J74="","",IF(H74="Concluído",0,J74-TODAY()))</f>
        <v/>
      </c>
      <c r="M74" s="4">
        <f>IF(J74="","",IF(H74="Concluído","Concluído",IF(J74&lt;TODAY(),"Atrasado",IF(J74-TODAY()&lt;=7,"Vence em até 7 dias","No prazo"))))</f>
        <v/>
      </c>
      <c r="N74" s="30" t="n"/>
      <c r="O74" s="30" t="n"/>
      <c r="P74" s="31">
        <f>IF(AND(N74="",O74=""),"",O74-N74)</f>
        <v/>
      </c>
      <c r="Q74" s="3" t="n"/>
      <c r="R74" s="3" t="n"/>
    </row>
    <row r="75">
      <c r="A75" s="2" t="n"/>
      <c r="B75" s="3" t="n"/>
      <c r="C75" s="3" t="n"/>
      <c r="D75" s="3" t="n"/>
      <c r="E75" s="3" t="n"/>
      <c r="F75" s="9">
        <f>IF(D75="","",IFERROR(VLOOKUP(D75,'Instruções'!$A$15:$B$24,2,FALSE),"Não cadastrado"))</f>
        <v/>
      </c>
      <c r="G75" s="2" t="n"/>
      <c r="H75" s="2" t="n"/>
      <c r="I75" s="29" t="n"/>
      <c r="J75" s="29" t="n"/>
      <c r="K75" s="6" t="n"/>
      <c r="L75" s="9">
        <f>IF(J75="","",IF(H75="Concluído",0,J75-TODAY()))</f>
        <v/>
      </c>
      <c r="M75" s="9">
        <f>IF(J75="","",IF(H75="Concluído","Concluído",IF(J75&lt;TODAY(),"Atrasado",IF(J75-TODAY()&lt;=7,"Vence em até 7 dias","No prazo"))))</f>
        <v/>
      </c>
      <c r="N75" s="30" t="n"/>
      <c r="O75" s="30" t="n"/>
      <c r="P75" s="32">
        <f>IF(AND(N75="",O75=""),"",O75-N75)</f>
        <v/>
      </c>
      <c r="Q75" s="3" t="n"/>
      <c r="R75" s="3" t="n"/>
    </row>
    <row r="76">
      <c r="A76" s="2" t="n"/>
      <c r="B76" s="3" t="n"/>
      <c r="C76" s="3" t="n"/>
      <c r="D76" s="3" t="n"/>
      <c r="E76" s="3" t="n"/>
      <c r="F76" s="4">
        <f>IF(D76="","",IFERROR(VLOOKUP(D76,'Instruções'!$A$15:$B$24,2,FALSE),"Não cadastrado"))</f>
        <v/>
      </c>
      <c r="G76" s="2" t="n"/>
      <c r="H76" s="2" t="n"/>
      <c r="I76" s="29" t="n"/>
      <c r="J76" s="29" t="n"/>
      <c r="K76" s="6" t="n"/>
      <c r="L76" s="4">
        <f>IF(J76="","",IF(H76="Concluído",0,J76-TODAY()))</f>
        <v/>
      </c>
      <c r="M76" s="4">
        <f>IF(J76="","",IF(H76="Concluído","Concluído",IF(J76&lt;TODAY(),"Atrasado",IF(J76-TODAY()&lt;=7,"Vence em até 7 dias","No prazo"))))</f>
        <v/>
      </c>
      <c r="N76" s="30" t="n"/>
      <c r="O76" s="30" t="n"/>
      <c r="P76" s="31">
        <f>IF(AND(N76="",O76=""),"",O76-N76)</f>
        <v/>
      </c>
      <c r="Q76" s="3" t="n"/>
      <c r="R76" s="3" t="n"/>
    </row>
    <row r="77">
      <c r="A77" s="2" t="n"/>
      <c r="B77" s="3" t="n"/>
      <c r="C77" s="3" t="n"/>
      <c r="D77" s="3" t="n"/>
      <c r="E77" s="3" t="n"/>
      <c r="F77" s="9">
        <f>IF(D77="","",IFERROR(VLOOKUP(D77,'Instruções'!$A$15:$B$24,2,FALSE),"Não cadastrado"))</f>
        <v/>
      </c>
      <c r="G77" s="2" t="n"/>
      <c r="H77" s="2" t="n"/>
      <c r="I77" s="29" t="n"/>
      <c r="J77" s="29" t="n"/>
      <c r="K77" s="6" t="n"/>
      <c r="L77" s="9">
        <f>IF(J77="","",IF(H77="Concluído",0,J77-TODAY()))</f>
        <v/>
      </c>
      <c r="M77" s="9">
        <f>IF(J77="","",IF(H77="Concluído","Concluído",IF(J77&lt;TODAY(),"Atrasado",IF(J77-TODAY()&lt;=7,"Vence em até 7 dias","No prazo"))))</f>
        <v/>
      </c>
      <c r="N77" s="30" t="n"/>
      <c r="O77" s="30" t="n"/>
      <c r="P77" s="32">
        <f>IF(AND(N77="",O77=""),"",O77-N77)</f>
        <v/>
      </c>
      <c r="Q77" s="3" t="n"/>
      <c r="R77" s="3" t="n"/>
    </row>
    <row r="78">
      <c r="A78" s="2" t="n"/>
      <c r="B78" s="3" t="n"/>
      <c r="C78" s="3" t="n"/>
      <c r="D78" s="3" t="n"/>
      <c r="E78" s="3" t="n"/>
      <c r="F78" s="4">
        <f>IF(D78="","",IFERROR(VLOOKUP(D78,'Instruções'!$A$15:$B$24,2,FALSE),"Não cadastrado"))</f>
        <v/>
      </c>
      <c r="G78" s="2" t="n"/>
      <c r="H78" s="2" t="n"/>
      <c r="I78" s="29" t="n"/>
      <c r="J78" s="29" t="n"/>
      <c r="K78" s="6" t="n"/>
      <c r="L78" s="4">
        <f>IF(J78="","",IF(H78="Concluído",0,J78-TODAY()))</f>
        <v/>
      </c>
      <c r="M78" s="4">
        <f>IF(J78="","",IF(H78="Concluído","Concluído",IF(J78&lt;TODAY(),"Atrasado",IF(J78-TODAY()&lt;=7,"Vence em até 7 dias","No prazo"))))</f>
        <v/>
      </c>
      <c r="N78" s="30" t="n"/>
      <c r="O78" s="30" t="n"/>
      <c r="P78" s="31">
        <f>IF(AND(N78="",O78=""),"",O78-N78)</f>
        <v/>
      </c>
      <c r="Q78" s="3" t="n"/>
      <c r="R78" s="3" t="n"/>
    </row>
    <row r="79">
      <c r="A79" s="2" t="n"/>
      <c r="B79" s="3" t="n"/>
      <c r="C79" s="3" t="n"/>
      <c r="D79" s="3" t="n"/>
      <c r="E79" s="3" t="n"/>
      <c r="F79" s="9">
        <f>IF(D79="","",IFERROR(VLOOKUP(D79,'Instruções'!$A$15:$B$24,2,FALSE),"Não cadastrado"))</f>
        <v/>
      </c>
      <c r="G79" s="2" t="n"/>
      <c r="H79" s="2" t="n"/>
      <c r="I79" s="29" t="n"/>
      <c r="J79" s="29" t="n"/>
      <c r="K79" s="6" t="n"/>
      <c r="L79" s="9">
        <f>IF(J79="","",IF(H79="Concluído",0,J79-TODAY()))</f>
        <v/>
      </c>
      <c r="M79" s="9">
        <f>IF(J79="","",IF(H79="Concluído","Concluído",IF(J79&lt;TODAY(),"Atrasado",IF(J79-TODAY()&lt;=7,"Vence em até 7 dias","No prazo"))))</f>
        <v/>
      </c>
      <c r="N79" s="30" t="n"/>
      <c r="O79" s="30" t="n"/>
      <c r="P79" s="32">
        <f>IF(AND(N79="",O79=""),"",O79-N79)</f>
        <v/>
      </c>
      <c r="Q79" s="3" t="n"/>
      <c r="R79" s="3" t="n"/>
    </row>
    <row r="80">
      <c r="A80" s="2" t="n"/>
      <c r="B80" s="3" t="n"/>
      <c r="C80" s="3" t="n"/>
      <c r="D80" s="3" t="n"/>
      <c r="E80" s="3" t="n"/>
      <c r="F80" s="4">
        <f>IF(D80="","",IFERROR(VLOOKUP(D80,'Instruções'!$A$15:$B$24,2,FALSE),"Não cadastrado"))</f>
        <v/>
      </c>
      <c r="G80" s="2" t="n"/>
      <c r="H80" s="2" t="n"/>
      <c r="I80" s="29" t="n"/>
      <c r="J80" s="29" t="n"/>
      <c r="K80" s="6" t="n"/>
      <c r="L80" s="4">
        <f>IF(J80="","",IF(H80="Concluído",0,J80-TODAY()))</f>
        <v/>
      </c>
      <c r="M80" s="4">
        <f>IF(J80="","",IF(H80="Concluído","Concluído",IF(J80&lt;TODAY(),"Atrasado",IF(J80-TODAY()&lt;=7,"Vence em até 7 dias","No prazo"))))</f>
        <v/>
      </c>
      <c r="N80" s="30" t="n"/>
      <c r="O80" s="30" t="n"/>
      <c r="P80" s="31">
        <f>IF(AND(N80="",O80=""),"",O80-N80)</f>
        <v/>
      </c>
      <c r="Q80" s="3" t="n"/>
      <c r="R80" s="3" t="n"/>
    </row>
    <row r="81">
      <c r="A81" s="2" t="n"/>
      <c r="B81" s="3" t="n"/>
      <c r="C81" s="3" t="n"/>
      <c r="D81" s="3" t="n"/>
      <c r="E81" s="3" t="n"/>
      <c r="F81" s="9">
        <f>IF(D81="","",IFERROR(VLOOKUP(D81,'Instruções'!$A$15:$B$24,2,FALSE),"Não cadastrado"))</f>
        <v/>
      </c>
      <c r="G81" s="2" t="n"/>
      <c r="H81" s="2" t="n"/>
      <c r="I81" s="29" t="n"/>
      <c r="J81" s="29" t="n"/>
      <c r="K81" s="6" t="n"/>
      <c r="L81" s="9">
        <f>IF(J81="","",IF(H81="Concluído",0,J81-TODAY()))</f>
        <v/>
      </c>
      <c r="M81" s="9">
        <f>IF(J81="","",IF(H81="Concluído","Concluído",IF(J81&lt;TODAY(),"Atrasado",IF(J81-TODAY()&lt;=7,"Vence em até 7 dias","No prazo"))))</f>
        <v/>
      </c>
      <c r="N81" s="30" t="n"/>
      <c r="O81" s="30" t="n"/>
      <c r="P81" s="32">
        <f>IF(AND(N81="",O81=""),"",O81-N81)</f>
        <v/>
      </c>
      <c r="Q81" s="3" t="n"/>
      <c r="R81" s="3" t="n"/>
    </row>
    <row r="82">
      <c r="A82" s="2" t="n"/>
      <c r="B82" s="3" t="n"/>
      <c r="C82" s="3" t="n"/>
      <c r="D82" s="3" t="n"/>
      <c r="E82" s="3" t="n"/>
      <c r="F82" s="4">
        <f>IF(D82="","",IFERROR(VLOOKUP(D82,'Instruções'!$A$15:$B$24,2,FALSE),"Não cadastrado"))</f>
        <v/>
      </c>
      <c r="G82" s="2" t="n"/>
      <c r="H82" s="2" t="n"/>
      <c r="I82" s="29" t="n"/>
      <c r="J82" s="29" t="n"/>
      <c r="K82" s="6" t="n"/>
      <c r="L82" s="4">
        <f>IF(J82="","",IF(H82="Concluído",0,J82-TODAY()))</f>
        <v/>
      </c>
      <c r="M82" s="4">
        <f>IF(J82="","",IF(H82="Concluído","Concluído",IF(J82&lt;TODAY(),"Atrasado",IF(J82-TODAY()&lt;=7,"Vence em até 7 dias","No prazo"))))</f>
        <v/>
      </c>
      <c r="N82" s="30" t="n"/>
      <c r="O82" s="30" t="n"/>
      <c r="P82" s="31">
        <f>IF(AND(N82="",O82=""),"",O82-N82)</f>
        <v/>
      </c>
      <c r="Q82" s="3" t="n"/>
      <c r="R82" s="3" t="n"/>
    </row>
    <row r="83">
      <c r="A83" s="2" t="n"/>
      <c r="B83" s="3" t="n"/>
      <c r="C83" s="3" t="n"/>
      <c r="D83" s="3" t="n"/>
      <c r="E83" s="3" t="n"/>
      <c r="F83" s="9">
        <f>IF(D83="","",IFERROR(VLOOKUP(D83,'Instruções'!$A$15:$B$24,2,FALSE),"Não cadastrado"))</f>
        <v/>
      </c>
      <c r="G83" s="2" t="n"/>
      <c r="H83" s="2" t="n"/>
      <c r="I83" s="29" t="n"/>
      <c r="J83" s="29" t="n"/>
      <c r="K83" s="6" t="n"/>
      <c r="L83" s="9">
        <f>IF(J83="","",IF(H83="Concluído",0,J83-TODAY()))</f>
        <v/>
      </c>
      <c r="M83" s="9">
        <f>IF(J83="","",IF(H83="Concluído","Concluído",IF(J83&lt;TODAY(),"Atrasado",IF(J83-TODAY()&lt;=7,"Vence em até 7 dias","No prazo"))))</f>
        <v/>
      </c>
      <c r="N83" s="30" t="n"/>
      <c r="O83" s="30" t="n"/>
      <c r="P83" s="32">
        <f>IF(AND(N83="",O83=""),"",O83-N83)</f>
        <v/>
      </c>
      <c r="Q83" s="3" t="n"/>
      <c r="R83" s="3" t="n"/>
    </row>
    <row r="84">
      <c r="A84" s="2" t="n"/>
      <c r="B84" s="3" t="n"/>
      <c r="C84" s="3" t="n"/>
      <c r="D84" s="3" t="n"/>
      <c r="E84" s="3" t="n"/>
      <c r="F84" s="4">
        <f>IF(D84="","",IFERROR(VLOOKUP(D84,'Instruções'!$A$15:$B$24,2,FALSE),"Não cadastrado"))</f>
        <v/>
      </c>
      <c r="G84" s="2" t="n"/>
      <c r="H84" s="2" t="n"/>
      <c r="I84" s="29" t="n"/>
      <c r="J84" s="29" t="n"/>
      <c r="K84" s="6" t="n"/>
      <c r="L84" s="4">
        <f>IF(J84="","",IF(H84="Concluído",0,J84-TODAY()))</f>
        <v/>
      </c>
      <c r="M84" s="4">
        <f>IF(J84="","",IF(H84="Concluído","Concluído",IF(J84&lt;TODAY(),"Atrasado",IF(J84-TODAY()&lt;=7,"Vence em até 7 dias","No prazo"))))</f>
        <v/>
      </c>
      <c r="N84" s="30" t="n"/>
      <c r="O84" s="30" t="n"/>
      <c r="P84" s="31">
        <f>IF(AND(N84="",O84=""),"",O84-N84)</f>
        <v/>
      </c>
      <c r="Q84" s="3" t="n"/>
      <c r="R84" s="3" t="n"/>
    </row>
    <row r="85">
      <c r="A85" s="2" t="n"/>
      <c r="B85" s="3" t="n"/>
      <c r="C85" s="3" t="n"/>
      <c r="D85" s="3" t="n"/>
      <c r="E85" s="3" t="n"/>
      <c r="F85" s="9">
        <f>IF(D85="","",IFERROR(VLOOKUP(D85,'Instruções'!$A$15:$B$24,2,FALSE),"Não cadastrado"))</f>
        <v/>
      </c>
      <c r="G85" s="2" t="n"/>
      <c r="H85" s="2" t="n"/>
      <c r="I85" s="29" t="n"/>
      <c r="J85" s="29" t="n"/>
      <c r="K85" s="6" t="n"/>
      <c r="L85" s="9">
        <f>IF(J85="","",IF(H85="Concluído",0,J85-TODAY()))</f>
        <v/>
      </c>
      <c r="M85" s="9">
        <f>IF(J85="","",IF(H85="Concluído","Concluído",IF(J85&lt;TODAY(),"Atrasado",IF(J85-TODAY()&lt;=7,"Vence em até 7 dias","No prazo"))))</f>
        <v/>
      </c>
      <c r="N85" s="30" t="n"/>
      <c r="O85" s="30" t="n"/>
      <c r="P85" s="32">
        <f>IF(AND(N85="",O85=""),"",O85-N85)</f>
        <v/>
      </c>
      <c r="Q85" s="3" t="n"/>
      <c r="R85" s="3" t="n"/>
    </row>
    <row r="86">
      <c r="A86" s="2" t="n"/>
      <c r="B86" s="3" t="n"/>
      <c r="C86" s="3" t="n"/>
      <c r="D86" s="3" t="n"/>
      <c r="E86" s="3" t="n"/>
      <c r="F86" s="4">
        <f>IF(D86="","",IFERROR(VLOOKUP(D86,'Instruções'!$A$15:$B$24,2,FALSE),"Não cadastrado"))</f>
        <v/>
      </c>
      <c r="G86" s="2" t="n"/>
      <c r="H86" s="2" t="n"/>
      <c r="I86" s="29" t="n"/>
      <c r="J86" s="29" t="n"/>
      <c r="K86" s="6" t="n"/>
      <c r="L86" s="4">
        <f>IF(J86="","",IF(H86="Concluído",0,J86-TODAY()))</f>
        <v/>
      </c>
      <c r="M86" s="4">
        <f>IF(J86="","",IF(H86="Concluído","Concluído",IF(J86&lt;TODAY(),"Atrasado",IF(J86-TODAY()&lt;=7,"Vence em até 7 dias","No prazo"))))</f>
        <v/>
      </c>
      <c r="N86" s="30" t="n"/>
      <c r="O86" s="30" t="n"/>
      <c r="P86" s="31">
        <f>IF(AND(N86="",O86=""),"",O86-N86)</f>
        <v/>
      </c>
      <c r="Q86" s="3" t="n"/>
      <c r="R86" s="3" t="n"/>
    </row>
    <row r="87">
      <c r="A87" s="2" t="n"/>
      <c r="B87" s="3" t="n"/>
      <c r="C87" s="3" t="n"/>
      <c r="D87" s="3" t="n"/>
      <c r="E87" s="3" t="n"/>
      <c r="F87" s="9">
        <f>IF(D87="","",IFERROR(VLOOKUP(D87,'Instruções'!$A$15:$B$24,2,FALSE),"Não cadastrado"))</f>
        <v/>
      </c>
      <c r="G87" s="2" t="n"/>
      <c r="H87" s="2" t="n"/>
      <c r="I87" s="29" t="n"/>
      <c r="J87" s="29" t="n"/>
      <c r="K87" s="6" t="n"/>
      <c r="L87" s="9">
        <f>IF(J87="","",IF(H87="Concluído",0,J87-TODAY()))</f>
        <v/>
      </c>
      <c r="M87" s="9">
        <f>IF(J87="","",IF(H87="Concluído","Concluído",IF(J87&lt;TODAY(),"Atrasado",IF(J87-TODAY()&lt;=7,"Vence em até 7 dias","No prazo"))))</f>
        <v/>
      </c>
      <c r="N87" s="30" t="n"/>
      <c r="O87" s="30" t="n"/>
      <c r="P87" s="32">
        <f>IF(AND(N87="",O87=""),"",O87-N87)</f>
        <v/>
      </c>
      <c r="Q87" s="3" t="n"/>
      <c r="R87" s="3" t="n"/>
    </row>
    <row r="88">
      <c r="A88" s="2" t="n"/>
      <c r="B88" s="3" t="n"/>
      <c r="C88" s="3" t="n"/>
      <c r="D88" s="3" t="n"/>
      <c r="E88" s="3" t="n"/>
      <c r="F88" s="4">
        <f>IF(D88="","",IFERROR(VLOOKUP(D88,'Instruções'!$A$15:$B$24,2,FALSE),"Não cadastrado"))</f>
        <v/>
      </c>
      <c r="G88" s="2" t="n"/>
      <c r="H88" s="2" t="n"/>
      <c r="I88" s="29" t="n"/>
      <c r="J88" s="29" t="n"/>
      <c r="K88" s="6" t="n"/>
      <c r="L88" s="4">
        <f>IF(J88="","",IF(H88="Concluído",0,J88-TODAY()))</f>
        <v/>
      </c>
      <c r="M88" s="4">
        <f>IF(J88="","",IF(H88="Concluído","Concluído",IF(J88&lt;TODAY(),"Atrasado",IF(J88-TODAY()&lt;=7,"Vence em até 7 dias","No prazo"))))</f>
        <v/>
      </c>
      <c r="N88" s="30" t="n"/>
      <c r="O88" s="30" t="n"/>
      <c r="P88" s="31">
        <f>IF(AND(N88="",O88=""),"",O88-N88)</f>
        <v/>
      </c>
      <c r="Q88" s="3" t="n"/>
      <c r="R88" s="3" t="n"/>
    </row>
    <row r="89">
      <c r="A89" s="2" t="n"/>
      <c r="B89" s="3" t="n"/>
      <c r="C89" s="3" t="n"/>
      <c r="D89" s="3" t="n"/>
      <c r="E89" s="3" t="n"/>
      <c r="F89" s="9">
        <f>IF(D89="","",IFERROR(VLOOKUP(D89,'Instruções'!$A$15:$B$24,2,FALSE),"Não cadastrado"))</f>
        <v/>
      </c>
      <c r="G89" s="2" t="n"/>
      <c r="H89" s="2" t="n"/>
      <c r="I89" s="29" t="n"/>
      <c r="J89" s="29" t="n"/>
      <c r="K89" s="6" t="n"/>
      <c r="L89" s="9">
        <f>IF(J89="","",IF(H89="Concluído",0,J89-TODAY()))</f>
        <v/>
      </c>
      <c r="M89" s="9">
        <f>IF(J89="","",IF(H89="Concluído","Concluído",IF(J89&lt;TODAY(),"Atrasado",IF(J89-TODAY()&lt;=7,"Vence em até 7 dias","No prazo"))))</f>
        <v/>
      </c>
      <c r="N89" s="30" t="n"/>
      <c r="O89" s="30" t="n"/>
      <c r="P89" s="32">
        <f>IF(AND(N89="",O89=""),"",O89-N89)</f>
        <v/>
      </c>
      <c r="Q89" s="3" t="n"/>
      <c r="R89" s="3" t="n"/>
    </row>
    <row r="90">
      <c r="A90" s="2" t="n"/>
      <c r="B90" s="3" t="n"/>
      <c r="C90" s="3" t="n"/>
      <c r="D90" s="3" t="n"/>
      <c r="E90" s="3" t="n"/>
      <c r="F90" s="4">
        <f>IF(D90="","",IFERROR(VLOOKUP(D90,'Instruções'!$A$15:$B$24,2,FALSE),"Não cadastrado"))</f>
        <v/>
      </c>
      <c r="G90" s="2" t="n"/>
      <c r="H90" s="2" t="n"/>
      <c r="I90" s="29" t="n"/>
      <c r="J90" s="29" t="n"/>
      <c r="K90" s="6" t="n"/>
      <c r="L90" s="4">
        <f>IF(J90="","",IF(H90="Concluído",0,J90-TODAY()))</f>
        <v/>
      </c>
      <c r="M90" s="4">
        <f>IF(J90="","",IF(H90="Concluído","Concluído",IF(J90&lt;TODAY(),"Atrasado",IF(J90-TODAY()&lt;=7,"Vence em até 7 dias","No prazo"))))</f>
        <v/>
      </c>
      <c r="N90" s="30" t="n"/>
      <c r="O90" s="30" t="n"/>
      <c r="P90" s="31">
        <f>IF(AND(N90="",O90=""),"",O90-N90)</f>
        <v/>
      </c>
      <c r="Q90" s="3" t="n"/>
      <c r="R90" s="3" t="n"/>
    </row>
    <row r="91">
      <c r="A91" s="2" t="n"/>
      <c r="B91" s="3" t="n"/>
      <c r="C91" s="3" t="n"/>
      <c r="D91" s="3" t="n"/>
      <c r="E91" s="3" t="n"/>
      <c r="F91" s="9">
        <f>IF(D91="","",IFERROR(VLOOKUP(D91,'Instruções'!$A$15:$B$24,2,FALSE),"Não cadastrado"))</f>
        <v/>
      </c>
      <c r="G91" s="2" t="n"/>
      <c r="H91" s="2" t="n"/>
      <c r="I91" s="29" t="n"/>
      <c r="J91" s="29" t="n"/>
      <c r="K91" s="6" t="n"/>
      <c r="L91" s="9">
        <f>IF(J91="","",IF(H91="Concluído",0,J91-TODAY()))</f>
        <v/>
      </c>
      <c r="M91" s="9">
        <f>IF(J91="","",IF(H91="Concluído","Concluído",IF(J91&lt;TODAY(),"Atrasado",IF(J91-TODAY()&lt;=7,"Vence em até 7 dias","No prazo"))))</f>
        <v/>
      </c>
      <c r="N91" s="30" t="n"/>
      <c r="O91" s="30" t="n"/>
      <c r="P91" s="32">
        <f>IF(AND(N91="",O91=""),"",O91-N91)</f>
        <v/>
      </c>
      <c r="Q91" s="3" t="n"/>
      <c r="R91" s="3" t="n"/>
    </row>
    <row r="92">
      <c r="A92" s="2" t="n"/>
      <c r="B92" s="3" t="n"/>
      <c r="C92" s="3" t="n"/>
      <c r="D92" s="3" t="n"/>
      <c r="E92" s="3" t="n"/>
      <c r="F92" s="4">
        <f>IF(D92="","",IFERROR(VLOOKUP(D92,'Instruções'!$A$15:$B$24,2,FALSE),"Não cadastrado"))</f>
        <v/>
      </c>
      <c r="G92" s="2" t="n"/>
      <c r="H92" s="2" t="n"/>
      <c r="I92" s="29" t="n"/>
      <c r="J92" s="29" t="n"/>
      <c r="K92" s="6" t="n"/>
      <c r="L92" s="4">
        <f>IF(J92="","",IF(H92="Concluído",0,J92-TODAY()))</f>
        <v/>
      </c>
      <c r="M92" s="4">
        <f>IF(J92="","",IF(H92="Concluído","Concluído",IF(J92&lt;TODAY(),"Atrasado",IF(J92-TODAY()&lt;=7,"Vence em até 7 dias","No prazo"))))</f>
        <v/>
      </c>
      <c r="N92" s="30" t="n"/>
      <c r="O92" s="30" t="n"/>
      <c r="P92" s="31">
        <f>IF(AND(N92="",O92=""),"",O92-N92)</f>
        <v/>
      </c>
      <c r="Q92" s="3" t="n"/>
      <c r="R92" s="3" t="n"/>
    </row>
    <row r="93">
      <c r="A93" s="2" t="n"/>
      <c r="B93" s="3" t="n"/>
      <c r="C93" s="3" t="n"/>
      <c r="D93" s="3" t="n"/>
      <c r="E93" s="3" t="n"/>
      <c r="F93" s="9">
        <f>IF(D93="","",IFERROR(VLOOKUP(D93,'Instruções'!$A$15:$B$24,2,FALSE),"Não cadastrado"))</f>
        <v/>
      </c>
      <c r="G93" s="2" t="n"/>
      <c r="H93" s="2" t="n"/>
      <c r="I93" s="29" t="n"/>
      <c r="J93" s="29" t="n"/>
      <c r="K93" s="6" t="n"/>
      <c r="L93" s="9">
        <f>IF(J93="","",IF(H93="Concluído",0,J93-TODAY()))</f>
        <v/>
      </c>
      <c r="M93" s="9">
        <f>IF(J93="","",IF(H93="Concluído","Concluído",IF(J93&lt;TODAY(),"Atrasado",IF(J93-TODAY()&lt;=7,"Vence em até 7 dias","No prazo"))))</f>
        <v/>
      </c>
      <c r="N93" s="30" t="n"/>
      <c r="O93" s="30" t="n"/>
      <c r="P93" s="32">
        <f>IF(AND(N93="",O93=""),"",O93-N93)</f>
        <v/>
      </c>
      <c r="Q93" s="3" t="n"/>
      <c r="R93" s="3" t="n"/>
    </row>
    <row r="94">
      <c r="A94" s="2" t="n"/>
      <c r="B94" s="3" t="n"/>
      <c r="C94" s="3" t="n"/>
      <c r="D94" s="3" t="n"/>
      <c r="E94" s="3" t="n"/>
      <c r="F94" s="4">
        <f>IF(D94="","",IFERROR(VLOOKUP(D94,'Instruções'!$A$15:$B$24,2,FALSE),"Não cadastrado"))</f>
        <v/>
      </c>
      <c r="G94" s="2" t="n"/>
      <c r="H94" s="2" t="n"/>
      <c r="I94" s="29" t="n"/>
      <c r="J94" s="29" t="n"/>
      <c r="K94" s="6" t="n"/>
      <c r="L94" s="4">
        <f>IF(J94="","",IF(H94="Concluído",0,J94-TODAY()))</f>
        <v/>
      </c>
      <c r="M94" s="4">
        <f>IF(J94="","",IF(H94="Concluído","Concluído",IF(J94&lt;TODAY(),"Atrasado",IF(J94-TODAY()&lt;=7,"Vence em até 7 dias","No prazo"))))</f>
        <v/>
      </c>
      <c r="N94" s="30" t="n"/>
      <c r="O94" s="30" t="n"/>
      <c r="P94" s="31">
        <f>IF(AND(N94="",O94=""),"",O94-N94)</f>
        <v/>
      </c>
      <c r="Q94" s="3" t="n"/>
      <c r="R94" s="3" t="n"/>
    </row>
    <row r="95">
      <c r="A95" s="2" t="n"/>
      <c r="B95" s="3" t="n"/>
      <c r="C95" s="3" t="n"/>
      <c r="D95" s="3" t="n"/>
      <c r="E95" s="3" t="n"/>
      <c r="F95" s="9">
        <f>IF(D95="","",IFERROR(VLOOKUP(D95,'Instruções'!$A$15:$B$24,2,FALSE),"Não cadastrado"))</f>
        <v/>
      </c>
      <c r="G95" s="2" t="n"/>
      <c r="H95" s="2" t="n"/>
      <c r="I95" s="29" t="n"/>
      <c r="J95" s="29" t="n"/>
      <c r="K95" s="6" t="n"/>
      <c r="L95" s="9">
        <f>IF(J95="","",IF(H95="Concluído",0,J95-TODAY()))</f>
        <v/>
      </c>
      <c r="M95" s="9">
        <f>IF(J95="","",IF(H95="Concluído","Concluído",IF(J95&lt;TODAY(),"Atrasado",IF(J95-TODAY()&lt;=7,"Vence em até 7 dias","No prazo"))))</f>
        <v/>
      </c>
      <c r="N95" s="30" t="n"/>
      <c r="O95" s="30" t="n"/>
      <c r="P95" s="32">
        <f>IF(AND(N95="",O95=""),"",O95-N95)</f>
        <v/>
      </c>
      <c r="Q95" s="3" t="n"/>
      <c r="R95" s="3" t="n"/>
    </row>
    <row r="96">
      <c r="A96" s="2" t="n"/>
      <c r="B96" s="3" t="n"/>
      <c r="C96" s="3" t="n"/>
      <c r="D96" s="3" t="n"/>
      <c r="E96" s="3" t="n"/>
      <c r="F96" s="4">
        <f>IF(D96="","",IFERROR(VLOOKUP(D96,'Instruções'!$A$15:$B$24,2,FALSE),"Não cadastrado"))</f>
        <v/>
      </c>
      <c r="G96" s="2" t="n"/>
      <c r="H96" s="2" t="n"/>
      <c r="I96" s="29" t="n"/>
      <c r="J96" s="29" t="n"/>
      <c r="K96" s="6" t="n"/>
      <c r="L96" s="4">
        <f>IF(J96="","",IF(H96="Concluído",0,J96-TODAY()))</f>
        <v/>
      </c>
      <c r="M96" s="4">
        <f>IF(J96="","",IF(H96="Concluído","Concluído",IF(J96&lt;TODAY(),"Atrasado",IF(J96-TODAY()&lt;=7,"Vence em até 7 dias","No prazo"))))</f>
        <v/>
      </c>
      <c r="N96" s="30" t="n"/>
      <c r="O96" s="30" t="n"/>
      <c r="P96" s="31">
        <f>IF(AND(N96="",O96=""),"",O96-N96)</f>
        <v/>
      </c>
      <c r="Q96" s="3" t="n"/>
      <c r="R96" s="3" t="n"/>
    </row>
    <row r="97">
      <c r="A97" s="2" t="n"/>
      <c r="B97" s="3" t="n"/>
      <c r="C97" s="3" t="n"/>
      <c r="D97" s="3" t="n"/>
      <c r="E97" s="3" t="n"/>
      <c r="F97" s="9">
        <f>IF(D97="","",IFERROR(VLOOKUP(D97,'Instruções'!$A$15:$B$24,2,FALSE),"Não cadastrado"))</f>
        <v/>
      </c>
      <c r="G97" s="2" t="n"/>
      <c r="H97" s="2" t="n"/>
      <c r="I97" s="29" t="n"/>
      <c r="J97" s="29" t="n"/>
      <c r="K97" s="6" t="n"/>
      <c r="L97" s="9">
        <f>IF(J97="","",IF(H97="Concluído",0,J97-TODAY()))</f>
        <v/>
      </c>
      <c r="M97" s="9">
        <f>IF(J97="","",IF(H97="Concluído","Concluído",IF(J97&lt;TODAY(),"Atrasado",IF(J97-TODAY()&lt;=7,"Vence em até 7 dias","No prazo"))))</f>
        <v/>
      </c>
      <c r="N97" s="30" t="n"/>
      <c r="O97" s="30" t="n"/>
      <c r="P97" s="32">
        <f>IF(AND(N97="",O97=""),"",O97-N97)</f>
        <v/>
      </c>
      <c r="Q97" s="3" t="n"/>
      <c r="R97" s="3" t="n"/>
    </row>
    <row r="98">
      <c r="A98" s="2" t="n"/>
      <c r="B98" s="3" t="n"/>
      <c r="C98" s="3" t="n"/>
      <c r="D98" s="3" t="n"/>
      <c r="E98" s="3" t="n"/>
      <c r="F98" s="4">
        <f>IF(D98="","",IFERROR(VLOOKUP(D98,'Instruções'!$A$15:$B$24,2,FALSE),"Não cadastrado"))</f>
        <v/>
      </c>
      <c r="G98" s="2" t="n"/>
      <c r="H98" s="2" t="n"/>
      <c r="I98" s="29" t="n"/>
      <c r="J98" s="29" t="n"/>
      <c r="K98" s="6" t="n"/>
      <c r="L98" s="4">
        <f>IF(J98="","",IF(H98="Concluído",0,J98-TODAY()))</f>
        <v/>
      </c>
      <c r="M98" s="4">
        <f>IF(J98="","",IF(H98="Concluído","Concluído",IF(J98&lt;TODAY(),"Atrasado",IF(J98-TODAY()&lt;=7,"Vence em até 7 dias","No prazo"))))</f>
        <v/>
      </c>
      <c r="N98" s="30" t="n"/>
      <c r="O98" s="30" t="n"/>
      <c r="P98" s="31">
        <f>IF(AND(N98="",O98=""),"",O98-N98)</f>
        <v/>
      </c>
      <c r="Q98" s="3" t="n"/>
      <c r="R98" s="3" t="n"/>
    </row>
    <row r="99">
      <c r="A99" s="2" t="n"/>
      <c r="B99" s="3" t="n"/>
      <c r="C99" s="3" t="n"/>
      <c r="D99" s="3" t="n"/>
      <c r="E99" s="3" t="n"/>
      <c r="F99" s="9">
        <f>IF(D99="","",IFERROR(VLOOKUP(D99,'Instruções'!$A$15:$B$24,2,FALSE),"Não cadastrado"))</f>
        <v/>
      </c>
      <c r="G99" s="2" t="n"/>
      <c r="H99" s="2" t="n"/>
      <c r="I99" s="29" t="n"/>
      <c r="J99" s="29" t="n"/>
      <c r="K99" s="6" t="n"/>
      <c r="L99" s="9">
        <f>IF(J99="","",IF(H99="Concluído",0,J99-TODAY()))</f>
        <v/>
      </c>
      <c r="M99" s="9">
        <f>IF(J99="","",IF(H99="Concluído","Concluído",IF(J99&lt;TODAY(),"Atrasado",IF(J99-TODAY()&lt;=7,"Vence em até 7 dias","No prazo"))))</f>
        <v/>
      </c>
      <c r="N99" s="30" t="n"/>
      <c r="O99" s="30" t="n"/>
      <c r="P99" s="32">
        <f>IF(AND(N99="",O99=""),"",O99-N99)</f>
        <v/>
      </c>
      <c r="Q99" s="3" t="n"/>
      <c r="R99" s="3" t="n"/>
    </row>
    <row r="100">
      <c r="A100" s="2" t="n"/>
      <c r="B100" s="3" t="n"/>
      <c r="C100" s="3" t="n"/>
      <c r="D100" s="3" t="n"/>
      <c r="E100" s="3" t="n"/>
      <c r="F100" s="4">
        <f>IF(D100="","",IFERROR(VLOOKUP(D100,'Instruções'!$A$15:$B$24,2,FALSE),"Não cadastrado"))</f>
        <v/>
      </c>
      <c r="G100" s="2" t="n"/>
      <c r="H100" s="2" t="n"/>
      <c r="I100" s="29" t="n"/>
      <c r="J100" s="29" t="n"/>
      <c r="K100" s="6" t="n"/>
      <c r="L100" s="4">
        <f>IF(J100="","",IF(H100="Concluído",0,J100-TODAY()))</f>
        <v/>
      </c>
      <c r="M100" s="4">
        <f>IF(J100="","",IF(H100="Concluído","Concluído",IF(J100&lt;TODAY(),"Atrasado",IF(J100-TODAY()&lt;=7,"Vence em até 7 dias","No prazo"))))</f>
        <v/>
      </c>
      <c r="N100" s="30" t="n"/>
      <c r="O100" s="30" t="n"/>
      <c r="P100" s="31">
        <f>IF(AND(N100="",O100=""),"",O100-N100)</f>
        <v/>
      </c>
      <c r="Q100" s="3" t="n"/>
      <c r="R100" s="3" t="n"/>
    </row>
    <row r="101">
      <c r="A101" s="2" t="n"/>
      <c r="B101" s="3" t="n"/>
      <c r="C101" s="3" t="n"/>
      <c r="D101" s="3" t="n"/>
      <c r="E101" s="3" t="n"/>
      <c r="F101" s="9">
        <f>IF(D101="","",IFERROR(VLOOKUP(D101,'Instruções'!$A$15:$B$24,2,FALSE),"Não cadastrado"))</f>
        <v/>
      </c>
      <c r="G101" s="2" t="n"/>
      <c r="H101" s="2" t="n"/>
      <c r="I101" s="29" t="n"/>
      <c r="J101" s="29" t="n"/>
      <c r="K101" s="6" t="n"/>
      <c r="L101" s="9">
        <f>IF(J101="","",IF(H101="Concluído",0,J101-TODAY()))</f>
        <v/>
      </c>
      <c r="M101" s="9">
        <f>IF(J101="","",IF(H101="Concluído","Concluído",IF(J101&lt;TODAY(),"Atrasado",IF(J101-TODAY()&lt;=7,"Vence em até 7 dias","No prazo"))))</f>
        <v/>
      </c>
      <c r="N101" s="30" t="n"/>
      <c r="O101" s="30" t="n"/>
      <c r="P101" s="32">
        <f>IF(AND(N101="",O101=""),"",O101-N101)</f>
        <v/>
      </c>
      <c r="Q101" s="3" t="n"/>
      <c r="R101" s="3" t="n"/>
    </row>
  </sheetData>
  <autoFilter ref="A1:R101"/>
  <conditionalFormatting sqref="A2:R101">
    <cfRule type="expression" priority="1" dxfId="0" stopIfTrue="1">
      <formula>$M2="Atrasado"</formula>
    </cfRule>
    <cfRule type="expression" priority="2" dxfId="1" stopIfTrue="1">
      <formula>$H2="Concluído"</formula>
    </cfRule>
    <cfRule type="expression" priority="3" dxfId="2" stopIfTrue="1">
      <formula>$M2="Vence em até 7 dias"</formula>
    </cfRule>
  </conditionalFormatting>
  <conditionalFormatting sqref="P2:P101">
    <cfRule type="expression" priority="4" dxfId="0" stopIfTrue="1">
      <formula>AND($P2&lt;&gt;"",$P2&gt;0)</formula>
    </cfRule>
  </conditionalFormatting>
  <dataValidations count="4">
    <dataValidation sqref="G2:G101" showErrorMessage="1" showInputMessage="1" allowBlank="1" errorTitle="Prioridade inválida" error="Selecione uma prioridade da lista." promptTitle="Prioridade" prompt="Escolha Alta, Média ou Baixa." type="list">
      <formula1>"Alta,Média,Baixa"</formula1>
    </dataValidation>
    <dataValidation sqref="H2:H101" showErrorMessage="1" showInputMessage="1" allowBlank="1" errorTitle="Status inválido" error="Selecione um status da lista." promptTitle="Status" prompt="Escolha o status atual da ação." type="list">
      <formula1>"Não iniciado,Em andamento,Concluído,Atrasado,Cancelado"</formula1>
    </dataValidation>
    <dataValidation sqref="K2:K101" showErrorMessage="1" showInputMessage="1" allowBlank="1" errorTitle="Percentual inválido" error="Informe um percentual entre 0% e 100%." promptTitle="% concluído" prompt="Digite o progresso da ação entre 0% e 100%." type="decimal" operator="between">
      <formula1>0</formula1>
      <formula2>1</formula2>
    </dataValidation>
    <dataValidation sqref="I2:J101" showErrorMessage="1" showInputMessage="1" allowBlank="1" errorTitle="Data inválida" error="Informe uma data válida no formato DD/MM/AAAA." promptTitle="Datas do plano" prompt="Digite uma data no formato DD/MM/AAAA." type="date" operator="between">
      <formula1>1</formula1>
      <formula2>100000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P10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4" customWidth="1" min="3" max="3"/>
    <col width="18" customWidth="1" min="4" max="4"/>
    <col width="16" customWidth="1" min="5" max="5"/>
    <col width="4" customWidth="1" min="6" max="6"/>
    <col width="24" customWidth="1" min="7" max="7"/>
    <col width="16" customWidth="1" min="8" max="8"/>
    <col width="4" customWidth="1" min="9" max="9"/>
    <col width="16" customWidth="1" min="10" max="10"/>
    <col width="16" customWidth="1" min="11" max="11"/>
    <col width="16" customWidth="1" min="12" max="12"/>
    <col hidden="1" width="13" customWidth="1" min="14" max="14"/>
    <col hidden="1" width="13" customWidth="1" min="15" max="15"/>
    <col hidden="1" width="13" customWidth="1" min="16" max="16"/>
  </cols>
  <sheetData>
    <row r="1" ht="30" customHeight="1">
      <c r="A1" s="11" t="inlineStr">
        <is>
          <t>Dashboard Executivo — Plano de Ação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4" t="n"/>
      <c r="N1" s="12" t="inlineStr">
        <is>
          <t>Projeto/Objetivo</t>
        </is>
      </c>
      <c r="O1" s="12" t="inlineStr">
        <is>
          <t>Custo estimado</t>
        </is>
      </c>
      <c r="P1" s="12" t="inlineStr">
        <is>
          <t>Custo real</t>
        </is>
      </c>
    </row>
    <row r="2">
      <c r="N2" s="13">
        <f>IF('Plano de Ação'!$B$2="","",'Plano de Ação'!$B$2)</f>
        <v/>
      </c>
      <c r="O2" s="35">
        <f>IF('Plano de Ação'!$A$2="","",'Plano de Ação'!$N$2)</f>
        <v/>
      </c>
      <c r="P2" s="35">
        <f>IF('Plano de Ação'!$A$2="","",'Plano de Ação'!$O$2)</f>
        <v/>
      </c>
    </row>
    <row r="3">
      <c r="A3" s="15" t="inlineStr">
        <is>
          <t>Total de ações</t>
        </is>
      </c>
      <c r="B3" s="16">
        <f>COUNTA('Plano de Ação'!$A$2:$A$101)</f>
        <v/>
      </c>
      <c r="N3" s="13">
        <f>IF('Plano de Ação'!$B$3="","",'Plano de Ação'!$B$3)</f>
        <v/>
      </c>
      <c r="O3" s="35">
        <f>IF('Plano de Ação'!$A$3="","",'Plano de Ação'!$N$3)</f>
        <v/>
      </c>
      <c r="P3" s="35">
        <f>IF('Plano de Ação'!$A$3="","",'Plano de Ação'!$O$3)</f>
        <v/>
      </c>
    </row>
    <row r="4">
      <c r="A4" s="15" t="inlineStr">
        <is>
          <t>Ações concluídas</t>
        </is>
      </c>
      <c r="B4" s="16">
        <f>COUNTIF('Plano de Ação'!$H$2:$H$101,"Concluído")</f>
        <v/>
      </c>
      <c r="N4" s="13">
        <f>IF('Plano de Ação'!$B$4="","",'Plano de Ação'!$B$4)</f>
        <v/>
      </c>
      <c r="O4" s="35">
        <f>IF('Plano de Ação'!$A$4="","",'Plano de Ação'!$N$4)</f>
        <v/>
      </c>
      <c r="P4" s="35">
        <f>IF('Plano de Ação'!$A$4="","",'Plano de Ação'!$O$4)</f>
        <v/>
      </c>
    </row>
    <row r="5">
      <c r="A5" s="15" t="inlineStr">
        <is>
          <t>Ações atrasadas</t>
        </is>
      </c>
      <c r="B5" s="16">
        <f>COUNTIF('Plano de Ação'!$H$2:$H$101,"Atrasado")</f>
        <v/>
      </c>
      <c r="N5" s="13">
        <f>IF('Plano de Ação'!$B$5="","",'Plano de Ação'!$B$5)</f>
        <v/>
      </c>
      <c r="O5" s="35">
        <f>IF('Plano de Ação'!$A$5="","",'Plano de Ação'!$N$5)</f>
        <v/>
      </c>
      <c r="P5" s="35">
        <f>IF('Plano de Ação'!$A$5="","",'Plano de Ação'!$O$5)</f>
        <v/>
      </c>
    </row>
    <row r="6">
      <c r="A6" s="15" t="inlineStr">
        <is>
          <t>Percentual médio concluído</t>
        </is>
      </c>
      <c r="B6" s="17">
        <f>IFERROR(AVERAGE('Plano de Ação'!$K$2:$K$101),0)</f>
        <v/>
      </c>
      <c r="N6" s="13">
        <f>IF('Plano de Ação'!$B$6="","",'Plano de Ação'!$B$6)</f>
        <v/>
      </c>
      <c r="O6" s="35">
        <f>IF('Plano de Ação'!$A$6="","",'Plano de Ação'!$N$6)</f>
        <v/>
      </c>
      <c r="P6" s="35">
        <f>IF('Plano de Ação'!$A$6="","",'Plano de Ação'!$O$6)</f>
        <v/>
      </c>
    </row>
    <row r="7">
      <c r="A7" s="15" t="inlineStr">
        <is>
          <t>Custo estimado total</t>
        </is>
      </c>
      <c r="B7" s="36">
        <f>SUM('Plano de Ação'!$N$2:$N$101)</f>
        <v/>
      </c>
      <c r="N7" s="13">
        <f>IF('Plano de Ação'!$B$7="","",'Plano de Ação'!$B$7)</f>
        <v/>
      </c>
      <c r="O7" s="35">
        <f>IF('Plano de Ação'!$A$7="","",'Plano de Ação'!$N$7)</f>
        <v/>
      </c>
      <c r="P7" s="35">
        <f>IF('Plano de Ação'!$A$7="","",'Plano de Ação'!$O$7)</f>
        <v/>
      </c>
    </row>
    <row r="8">
      <c r="A8" s="15" t="inlineStr">
        <is>
          <t>Custo real total</t>
        </is>
      </c>
      <c r="B8" s="36">
        <f>SUM('Plano de Ação'!$O$2:$O$101)</f>
        <v/>
      </c>
      <c r="N8" s="13">
        <f>IF('Plano de Ação'!$B$8="","",'Plano de Ação'!$B$8)</f>
        <v/>
      </c>
      <c r="O8" s="35">
        <f>IF('Plano de Ação'!$A$8="","",'Plano de Ação'!$N$8)</f>
        <v/>
      </c>
      <c r="P8" s="35">
        <f>IF('Plano de Ação'!$A$8="","",'Plano de Ação'!$O$8)</f>
        <v/>
      </c>
    </row>
    <row r="9">
      <c r="A9" s="15" t="inlineStr">
        <is>
          <t>Percentual de conclusão geral</t>
        </is>
      </c>
      <c r="B9" s="17">
        <f>IFERROR(COUNTIF('Plano de Ação'!$H$2:$H$101,"Concluído")/COUNTA('Plano de Ação'!$A$2:$A$101),0)</f>
        <v/>
      </c>
      <c r="N9" s="13">
        <f>IF('Plano de Ação'!$B$9="","",'Plano de Ação'!$B$9)</f>
        <v/>
      </c>
      <c r="O9" s="35">
        <f>IF('Plano de Ação'!$A$9="","",'Plano de Ação'!$N$9)</f>
        <v/>
      </c>
      <c r="P9" s="35">
        <f>IF('Plano de Ação'!$A$9="","",'Plano de Ação'!$O$9)</f>
        <v/>
      </c>
    </row>
    <row r="10">
      <c r="N10" s="13">
        <f>IF('Plano de Ação'!$B$10="","",'Plano de Ação'!$B$10)</f>
        <v/>
      </c>
      <c r="O10" s="35">
        <f>IF('Plano de Ação'!$A$10="","",'Plano de Ação'!$N$10)</f>
        <v/>
      </c>
      <c r="P10" s="35">
        <f>IF('Plano de Ação'!$A$10="","",'Plano de Ação'!$O$10)</f>
        <v/>
      </c>
    </row>
    <row r="11">
      <c r="N11" s="13">
        <f>IF('Plano de Ação'!$B$11="","",'Plano de Ação'!$B$11)</f>
        <v/>
      </c>
      <c r="O11" s="35">
        <f>IF('Plano de Ação'!$A$11="","",'Plano de Ação'!$N$11)</f>
        <v/>
      </c>
      <c r="P11" s="35">
        <f>IF('Plano de Ação'!$A$11="","",'Plano de Ação'!$O$11)</f>
        <v/>
      </c>
    </row>
    <row r="12">
      <c r="A12" s="19" t="inlineStr">
        <is>
          <t>Status</t>
        </is>
      </c>
      <c r="B12" s="19" t="inlineStr">
        <is>
          <t>Quantidade</t>
        </is>
      </c>
      <c r="D12" s="19" t="inlineStr">
        <is>
          <t>Prioridade</t>
        </is>
      </c>
      <c r="E12" s="19" t="inlineStr">
        <is>
          <t>Quantidade</t>
        </is>
      </c>
      <c r="G12" s="19" t="inlineStr">
        <is>
          <t>Responsável</t>
        </is>
      </c>
      <c r="H12" s="19" t="inlineStr">
        <is>
          <t>Quantidade</t>
        </is>
      </c>
      <c r="N12" s="13">
        <f>IF('Plano de Ação'!$B$12="","",'Plano de Ação'!$B$12)</f>
        <v/>
      </c>
      <c r="O12" s="35">
        <f>IF('Plano de Ação'!$A$12="","",'Plano de Ação'!$N$12)</f>
        <v/>
      </c>
      <c r="P12" s="35">
        <f>IF('Plano de Ação'!$A$12="","",'Plano de Ação'!$O$12)</f>
        <v/>
      </c>
    </row>
    <row r="13">
      <c r="A13" s="20" t="inlineStr">
        <is>
          <t>Não iniciado</t>
        </is>
      </c>
      <c r="B13" s="21">
        <f>COUNTIF('Plano de Ação'!$H$2:$H$101,A13)</f>
        <v/>
      </c>
      <c r="D13" s="20" t="inlineStr">
        <is>
          <t>Alta</t>
        </is>
      </c>
      <c r="E13" s="21">
        <f>COUNTIF('Plano de Ação'!$G$2:$G$101,D13)</f>
        <v/>
      </c>
      <c r="G13" s="20">
        <f>'Instruções'!$A$15</f>
        <v/>
      </c>
      <c r="H13" s="21">
        <f>COUNTIF('Plano de Ação'!$D$2:$D$101,G13)</f>
        <v/>
      </c>
      <c r="N13" s="13">
        <f>IF('Plano de Ação'!$B$13="","",'Plano de Ação'!$B$13)</f>
        <v/>
      </c>
      <c r="O13" s="35">
        <f>IF('Plano de Ação'!$A$13="","",'Plano de Ação'!$N$13)</f>
        <v/>
      </c>
      <c r="P13" s="35">
        <f>IF('Plano de Ação'!$A$13="","",'Plano de Ação'!$O$13)</f>
        <v/>
      </c>
    </row>
    <row r="14">
      <c r="A14" s="22" t="inlineStr">
        <is>
          <t>Em andamento</t>
        </is>
      </c>
      <c r="B14" s="23">
        <f>COUNTIF('Plano de Ação'!$H$2:$H$101,A14)</f>
        <v/>
      </c>
      <c r="D14" s="22" t="inlineStr">
        <is>
          <t>Média</t>
        </is>
      </c>
      <c r="E14" s="23">
        <f>COUNTIF('Plano de Ação'!$G$2:$G$101,D14)</f>
        <v/>
      </c>
      <c r="G14" s="22">
        <f>'Instruções'!$A$16</f>
        <v/>
      </c>
      <c r="H14" s="23">
        <f>COUNTIF('Plano de Ação'!$D$2:$D$101,G14)</f>
        <v/>
      </c>
      <c r="N14" s="13">
        <f>IF('Plano de Ação'!$B$14="","",'Plano de Ação'!$B$14)</f>
        <v/>
      </c>
      <c r="O14" s="35">
        <f>IF('Plano de Ação'!$A$14="","",'Plano de Ação'!$N$14)</f>
        <v/>
      </c>
      <c r="P14" s="35">
        <f>IF('Plano de Ação'!$A$14="","",'Plano de Ação'!$O$14)</f>
        <v/>
      </c>
    </row>
    <row r="15">
      <c r="A15" s="20" t="inlineStr">
        <is>
          <t>Concluído</t>
        </is>
      </c>
      <c r="B15" s="21">
        <f>COUNTIF('Plano de Ação'!$H$2:$H$101,A15)</f>
        <v/>
      </c>
      <c r="D15" s="20" t="inlineStr">
        <is>
          <t>Baixa</t>
        </is>
      </c>
      <c r="E15" s="21">
        <f>COUNTIF('Plano de Ação'!$G$2:$G$101,D15)</f>
        <v/>
      </c>
      <c r="G15" s="20">
        <f>'Instruções'!$A$17</f>
        <v/>
      </c>
      <c r="H15" s="21">
        <f>COUNTIF('Plano de Ação'!$D$2:$D$101,G15)</f>
        <v/>
      </c>
      <c r="N15" s="13">
        <f>IF('Plano de Ação'!$B$15="","",'Plano de Ação'!$B$15)</f>
        <v/>
      </c>
      <c r="O15" s="35">
        <f>IF('Plano de Ação'!$A$15="","",'Plano de Ação'!$N$15)</f>
        <v/>
      </c>
      <c r="P15" s="35">
        <f>IF('Plano de Ação'!$A$15="","",'Plano de Ação'!$O$15)</f>
        <v/>
      </c>
    </row>
    <row r="16">
      <c r="A16" s="22" t="inlineStr">
        <is>
          <t>Atrasado</t>
        </is>
      </c>
      <c r="B16" s="23">
        <f>COUNTIF('Plano de Ação'!$H$2:$H$101,A16)</f>
        <v/>
      </c>
      <c r="G16" s="22">
        <f>'Instruções'!$A$18</f>
        <v/>
      </c>
      <c r="H16" s="23">
        <f>COUNTIF('Plano de Ação'!$D$2:$D$101,G16)</f>
        <v/>
      </c>
      <c r="N16" s="13">
        <f>IF('Plano de Ação'!$B$16="","",'Plano de Ação'!$B$16)</f>
        <v/>
      </c>
      <c r="O16" s="35">
        <f>IF('Plano de Ação'!$A$16="","",'Plano de Ação'!$N$16)</f>
        <v/>
      </c>
      <c r="P16" s="35">
        <f>IF('Plano de Ação'!$A$16="","",'Plano de Ação'!$O$16)</f>
        <v/>
      </c>
    </row>
    <row r="17">
      <c r="A17" s="20" t="inlineStr">
        <is>
          <t>Cancelado</t>
        </is>
      </c>
      <c r="B17" s="21">
        <f>COUNTIF('Plano de Ação'!$H$2:$H$101,A17)</f>
        <v/>
      </c>
      <c r="G17" s="20">
        <f>'Instruções'!$A$19</f>
        <v/>
      </c>
      <c r="H17" s="21">
        <f>COUNTIF('Plano de Ação'!$D$2:$D$101,G17)</f>
        <v/>
      </c>
      <c r="N17" s="13">
        <f>IF('Plano de Ação'!$B$17="","",'Plano de Ação'!$B$17)</f>
        <v/>
      </c>
      <c r="O17" s="35">
        <f>IF('Plano de Ação'!$A$17="","",'Plano de Ação'!$N$17)</f>
        <v/>
      </c>
      <c r="P17" s="35">
        <f>IF('Plano de Ação'!$A$17="","",'Plano de Ação'!$O$17)</f>
        <v/>
      </c>
    </row>
    <row r="18">
      <c r="G18" s="22">
        <f>'Instruções'!$A$20</f>
        <v/>
      </c>
      <c r="H18" s="23">
        <f>COUNTIF('Plano de Ação'!$D$2:$D$101,G18)</f>
        <v/>
      </c>
      <c r="N18" s="13">
        <f>IF('Plano de Ação'!$B$18="","",'Plano de Ação'!$B$18)</f>
        <v/>
      </c>
      <c r="O18" s="35">
        <f>IF('Plano de Ação'!$A$18="","",'Plano de Ação'!$N$18)</f>
        <v/>
      </c>
      <c r="P18" s="35">
        <f>IF('Plano de Ação'!$A$18="","",'Plano de Ação'!$O$18)</f>
        <v/>
      </c>
    </row>
    <row r="19">
      <c r="G19" s="20">
        <f>'Instruções'!$A$21</f>
        <v/>
      </c>
      <c r="H19" s="21">
        <f>COUNTIF('Plano de Ação'!$D$2:$D$101,G19)</f>
        <v/>
      </c>
      <c r="N19" s="13">
        <f>IF('Plano de Ação'!$B$19="","",'Plano de Ação'!$B$19)</f>
        <v/>
      </c>
      <c r="O19" s="35">
        <f>IF('Plano de Ação'!$A$19="","",'Plano de Ação'!$N$19)</f>
        <v/>
      </c>
      <c r="P19" s="35">
        <f>IF('Plano de Ação'!$A$19="","",'Plano de Ação'!$O$19)</f>
        <v/>
      </c>
    </row>
    <row r="20">
      <c r="G20" s="22">
        <f>'Instruções'!$A$22</f>
        <v/>
      </c>
      <c r="H20" s="23">
        <f>COUNTIF('Plano de Ação'!$D$2:$D$101,G20)</f>
        <v/>
      </c>
      <c r="N20" s="13">
        <f>IF('Plano de Ação'!$B$20="","",'Plano de Ação'!$B$20)</f>
        <v/>
      </c>
      <c r="O20" s="35">
        <f>IF('Plano de Ação'!$A$20="","",'Plano de Ação'!$N$20)</f>
        <v/>
      </c>
      <c r="P20" s="35">
        <f>IF('Plano de Ação'!$A$20="","",'Plano de Ação'!$O$20)</f>
        <v/>
      </c>
    </row>
    <row r="21">
      <c r="G21" s="20">
        <f>'Instruções'!$A$23</f>
        <v/>
      </c>
      <c r="H21" s="21">
        <f>COUNTIF('Plano de Ação'!$D$2:$D$101,G21)</f>
        <v/>
      </c>
      <c r="N21" s="13">
        <f>IF('Plano de Ação'!$B$21="","",'Plano de Ação'!$B$21)</f>
        <v/>
      </c>
      <c r="O21" s="35">
        <f>IF('Plano de Ação'!$A$21="","",'Plano de Ação'!$N$21)</f>
        <v/>
      </c>
      <c r="P21" s="35">
        <f>IF('Plano de Ação'!$A$21="","",'Plano de Ação'!$O$21)</f>
        <v/>
      </c>
    </row>
    <row r="22">
      <c r="G22" s="22">
        <f>'Instruções'!$A$24</f>
        <v/>
      </c>
      <c r="H22" s="23">
        <f>COUNTIF('Plano de Ação'!$D$2:$D$101,G22)</f>
        <v/>
      </c>
      <c r="N22" s="13">
        <f>IF('Plano de Ação'!$B$22="","",'Plano de Ação'!$B$22)</f>
        <v/>
      </c>
      <c r="O22" s="35">
        <f>IF('Plano de Ação'!$A$22="","",'Plano de Ação'!$N$22)</f>
        <v/>
      </c>
      <c r="P22" s="35">
        <f>IF('Plano de Ação'!$A$22="","",'Plano de Ação'!$O$22)</f>
        <v/>
      </c>
    </row>
    <row r="23">
      <c r="N23" s="13">
        <f>IF('Plano de Ação'!$B$23="","",'Plano de Ação'!$B$23)</f>
        <v/>
      </c>
      <c r="O23" s="35">
        <f>IF('Plano de Ação'!$A$23="","",'Plano de Ação'!$N$23)</f>
        <v/>
      </c>
      <c r="P23" s="35">
        <f>IF('Plano de Ação'!$A$23="","",'Plano de Ação'!$O$23)</f>
        <v/>
      </c>
    </row>
    <row r="24">
      <c r="N24" s="13">
        <f>IF('Plano de Ação'!$B$24="","",'Plano de Ação'!$B$24)</f>
        <v/>
      </c>
      <c r="O24" s="35">
        <f>IF('Plano de Ação'!$A$24="","",'Plano de Ação'!$N$24)</f>
        <v/>
      </c>
      <c r="P24" s="35">
        <f>IF('Plano de Ação'!$A$24="","",'Plano de Ação'!$O$24)</f>
        <v/>
      </c>
    </row>
    <row r="25">
      <c r="N25" s="13">
        <f>IF('Plano de Ação'!$B$25="","",'Plano de Ação'!$B$25)</f>
        <v/>
      </c>
      <c r="O25" s="35">
        <f>IF('Plano de Ação'!$A$25="","",'Plano de Ação'!$N$25)</f>
        <v/>
      </c>
      <c r="P25" s="35">
        <f>IF('Plano de Ação'!$A$25="","",'Plano de Ação'!$O$25)</f>
        <v/>
      </c>
    </row>
    <row r="26">
      <c r="N26" s="13">
        <f>IF('Plano de Ação'!$B$26="","",'Plano de Ação'!$B$26)</f>
        <v/>
      </c>
      <c r="O26" s="35">
        <f>IF('Plano de Ação'!$A$26="","",'Plano de Ação'!$N$26)</f>
        <v/>
      </c>
      <c r="P26" s="35">
        <f>IF('Plano de Ação'!$A$26="","",'Plano de Ação'!$O$26)</f>
        <v/>
      </c>
    </row>
    <row r="27">
      <c r="N27" s="13">
        <f>IF('Plano de Ação'!$B$27="","",'Plano de Ação'!$B$27)</f>
        <v/>
      </c>
      <c r="O27" s="35">
        <f>IF('Plano de Ação'!$A$27="","",'Plano de Ação'!$N$27)</f>
        <v/>
      </c>
      <c r="P27" s="35">
        <f>IF('Plano de Ação'!$A$27="","",'Plano de Ação'!$O$27)</f>
        <v/>
      </c>
    </row>
    <row r="28">
      <c r="N28" s="13">
        <f>IF('Plano de Ação'!$B$28="","",'Plano de Ação'!$B$28)</f>
        <v/>
      </c>
      <c r="O28" s="35">
        <f>IF('Plano de Ação'!$A$28="","",'Plano de Ação'!$N$28)</f>
        <v/>
      </c>
      <c r="P28" s="35">
        <f>IF('Plano de Ação'!$A$28="","",'Plano de Ação'!$O$28)</f>
        <v/>
      </c>
    </row>
    <row r="29">
      <c r="N29" s="13">
        <f>IF('Plano de Ação'!$B$29="","",'Plano de Ação'!$B$29)</f>
        <v/>
      </c>
      <c r="O29" s="35">
        <f>IF('Plano de Ação'!$A$29="","",'Plano de Ação'!$N$29)</f>
        <v/>
      </c>
      <c r="P29" s="35">
        <f>IF('Plano de Ação'!$A$29="","",'Plano de Ação'!$O$29)</f>
        <v/>
      </c>
    </row>
    <row r="30">
      <c r="N30" s="13">
        <f>IF('Plano de Ação'!$B$30="","",'Plano de Ação'!$B$30)</f>
        <v/>
      </c>
      <c r="O30" s="35">
        <f>IF('Plano de Ação'!$A$30="","",'Plano de Ação'!$N$30)</f>
        <v/>
      </c>
      <c r="P30" s="35">
        <f>IF('Plano de Ação'!$A$30="","",'Plano de Ação'!$O$30)</f>
        <v/>
      </c>
    </row>
    <row r="31">
      <c r="N31" s="13">
        <f>IF('Plano de Ação'!$B$31="","",'Plano de Ação'!$B$31)</f>
        <v/>
      </c>
      <c r="O31" s="35">
        <f>IF('Plano de Ação'!$A$31="","",'Plano de Ação'!$N$31)</f>
        <v/>
      </c>
      <c r="P31" s="35">
        <f>IF('Plano de Ação'!$A$31="","",'Plano de Ação'!$O$31)</f>
        <v/>
      </c>
    </row>
    <row r="32">
      <c r="N32" s="13">
        <f>IF('Plano de Ação'!$B$32="","",'Plano de Ação'!$B$32)</f>
        <v/>
      </c>
      <c r="O32" s="35">
        <f>IF('Plano de Ação'!$A$32="","",'Plano de Ação'!$N$32)</f>
        <v/>
      </c>
      <c r="P32" s="35">
        <f>IF('Plano de Ação'!$A$32="","",'Plano de Ação'!$O$32)</f>
        <v/>
      </c>
    </row>
    <row r="33">
      <c r="N33" s="13">
        <f>IF('Plano de Ação'!$B$33="","",'Plano de Ação'!$B$33)</f>
        <v/>
      </c>
      <c r="O33" s="35">
        <f>IF('Plano de Ação'!$A$33="","",'Plano de Ação'!$N$33)</f>
        <v/>
      </c>
      <c r="P33" s="35">
        <f>IF('Plano de Ação'!$A$33="","",'Plano de Ação'!$O$33)</f>
        <v/>
      </c>
    </row>
    <row r="34">
      <c r="N34" s="13">
        <f>IF('Plano de Ação'!$B$34="","",'Plano de Ação'!$B$34)</f>
        <v/>
      </c>
      <c r="O34" s="35">
        <f>IF('Plano de Ação'!$A$34="","",'Plano de Ação'!$N$34)</f>
        <v/>
      </c>
      <c r="P34" s="35">
        <f>IF('Plano de Ação'!$A$34="","",'Plano de Ação'!$O$34)</f>
        <v/>
      </c>
    </row>
    <row r="35">
      <c r="N35" s="13">
        <f>IF('Plano de Ação'!$B$35="","",'Plano de Ação'!$B$35)</f>
        <v/>
      </c>
      <c r="O35" s="35">
        <f>IF('Plano de Ação'!$A$35="","",'Plano de Ação'!$N$35)</f>
        <v/>
      </c>
      <c r="P35" s="35">
        <f>IF('Plano de Ação'!$A$35="","",'Plano de Ação'!$O$35)</f>
        <v/>
      </c>
    </row>
    <row r="36">
      <c r="N36" s="13">
        <f>IF('Plano de Ação'!$B$36="","",'Plano de Ação'!$B$36)</f>
        <v/>
      </c>
      <c r="O36" s="35">
        <f>IF('Plano de Ação'!$A$36="","",'Plano de Ação'!$N$36)</f>
        <v/>
      </c>
      <c r="P36" s="35">
        <f>IF('Plano de Ação'!$A$36="","",'Plano de Ação'!$O$36)</f>
        <v/>
      </c>
    </row>
    <row r="37">
      <c r="N37" s="13">
        <f>IF('Plano de Ação'!$B$37="","",'Plano de Ação'!$B$37)</f>
        <v/>
      </c>
      <c r="O37" s="35">
        <f>IF('Plano de Ação'!$A$37="","",'Plano de Ação'!$N$37)</f>
        <v/>
      </c>
      <c r="P37" s="35">
        <f>IF('Plano de Ação'!$A$37="","",'Plano de Ação'!$O$37)</f>
        <v/>
      </c>
    </row>
    <row r="38">
      <c r="N38" s="13">
        <f>IF('Plano de Ação'!$B$38="","",'Plano de Ação'!$B$38)</f>
        <v/>
      </c>
      <c r="O38" s="35">
        <f>IF('Plano de Ação'!$A$38="","",'Plano de Ação'!$N$38)</f>
        <v/>
      </c>
      <c r="P38" s="35">
        <f>IF('Plano de Ação'!$A$38="","",'Plano de Ação'!$O$38)</f>
        <v/>
      </c>
    </row>
    <row r="39">
      <c r="N39" s="13">
        <f>IF('Plano de Ação'!$B$39="","",'Plano de Ação'!$B$39)</f>
        <v/>
      </c>
      <c r="O39" s="35">
        <f>IF('Plano de Ação'!$A$39="","",'Plano de Ação'!$N$39)</f>
        <v/>
      </c>
      <c r="P39" s="35">
        <f>IF('Plano de Ação'!$A$39="","",'Plano de Ação'!$O$39)</f>
        <v/>
      </c>
    </row>
    <row r="40">
      <c r="N40" s="13">
        <f>IF('Plano de Ação'!$B$40="","",'Plano de Ação'!$B$40)</f>
        <v/>
      </c>
      <c r="O40" s="35">
        <f>IF('Plano de Ação'!$A$40="","",'Plano de Ação'!$N$40)</f>
        <v/>
      </c>
      <c r="P40" s="35">
        <f>IF('Plano de Ação'!$A$40="","",'Plano de Ação'!$O$40)</f>
        <v/>
      </c>
    </row>
    <row r="41">
      <c r="N41" s="13">
        <f>IF('Plano de Ação'!$B$41="","",'Plano de Ação'!$B$41)</f>
        <v/>
      </c>
      <c r="O41" s="35">
        <f>IF('Plano de Ação'!$A$41="","",'Plano de Ação'!$N$41)</f>
        <v/>
      </c>
      <c r="P41" s="35">
        <f>IF('Plano de Ação'!$A$41="","",'Plano de Ação'!$O$41)</f>
        <v/>
      </c>
    </row>
    <row r="42">
      <c r="N42" s="13">
        <f>IF('Plano de Ação'!$B$42="","",'Plano de Ação'!$B$42)</f>
        <v/>
      </c>
      <c r="O42" s="35">
        <f>IF('Plano de Ação'!$A$42="","",'Plano de Ação'!$N$42)</f>
        <v/>
      </c>
      <c r="P42" s="35">
        <f>IF('Plano de Ação'!$A$42="","",'Plano de Ação'!$O$42)</f>
        <v/>
      </c>
    </row>
    <row r="43">
      <c r="N43" s="13">
        <f>IF('Plano de Ação'!$B$43="","",'Plano de Ação'!$B$43)</f>
        <v/>
      </c>
      <c r="O43" s="35">
        <f>IF('Plano de Ação'!$A$43="","",'Plano de Ação'!$N$43)</f>
        <v/>
      </c>
      <c r="P43" s="35">
        <f>IF('Plano de Ação'!$A$43="","",'Plano de Ação'!$O$43)</f>
        <v/>
      </c>
    </row>
    <row r="44">
      <c r="N44" s="13">
        <f>IF('Plano de Ação'!$B$44="","",'Plano de Ação'!$B$44)</f>
        <v/>
      </c>
      <c r="O44" s="35">
        <f>IF('Plano de Ação'!$A$44="","",'Plano de Ação'!$N$44)</f>
        <v/>
      </c>
      <c r="P44" s="35">
        <f>IF('Plano de Ação'!$A$44="","",'Plano de Ação'!$O$44)</f>
        <v/>
      </c>
    </row>
    <row r="45">
      <c r="N45" s="13">
        <f>IF('Plano de Ação'!$B$45="","",'Plano de Ação'!$B$45)</f>
        <v/>
      </c>
      <c r="O45" s="35">
        <f>IF('Plano de Ação'!$A$45="","",'Plano de Ação'!$N$45)</f>
        <v/>
      </c>
      <c r="P45" s="35">
        <f>IF('Plano de Ação'!$A$45="","",'Plano de Ação'!$O$45)</f>
        <v/>
      </c>
    </row>
    <row r="46">
      <c r="N46" s="13">
        <f>IF('Plano de Ação'!$B$46="","",'Plano de Ação'!$B$46)</f>
        <v/>
      </c>
      <c r="O46" s="35">
        <f>IF('Plano de Ação'!$A$46="","",'Plano de Ação'!$N$46)</f>
        <v/>
      </c>
      <c r="P46" s="35">
        <f>IF('Plano de Ação'!$A$46="","",'Plano de Ação'!$O$46)</f>
        <v/>
      </c>
    </row>
    <row r="47">
      <c r="N47" s="13">
        <f>IF('Plano de Ação'!$B$47="","",'Plano de Ação'!$B$47)</f>
        <v/>
      </c>
      <c r="O47" s="35">
        <f>IF('Plano de Ação'!$A$47="","",'Plano de Ação'!$N$47)</f>
        <v/>
      </c>
      <c r="P47" s="35">
        <f>IF('Plano de Ação'!$A$47="","",'Plano de Ação'!$O$47)</f>
        <v/>
      </c>
    </row>
    <row r="48">
      <c r="N48" s="13">
        <f>IF('Plano de Ação'!$B$48="","",'Plano de Ação'!$B$48)</f>
        <v/>
      </c>
      <c r="O48" s="35">
        <f>IF('Plano de Ação'!$A$48="","",'Plano de Ação'!$N$48)</f>
        <v/>
      </c>
      <c r="P48" s="35">
        <f>IF('Plano de Ação'!$A$48="","",'Plano de Ação'!$O$48)</f>
        <v/>
      </c>
    </row>
    <row r="49">
      <c r="N49" s="13">
        <f>IF('Plano de Ação'!$B$49="","",'Plano de Ação'!$B$49)</f>
        <v/>
      </c>
      <c r="O49" s="35">
        <f>IF('Plano de Ação'!$A$49="","",'Plano de Ação'!$N$49)</f>
        <v/>
      </c>
      <c r="P49" s="35">
        <f>IF('Plano de Ação'!$A$49="","",'Plano de Ação'!$O$49)</f>
        <v/>
      </c>
    </row>
    <row r="50">
      <c r="N50" s="13">
        <f>IF('Plano de Ação'!$B$50="","",'Plano de Ação'!$B$50)</f>
        <v/>
      </c>
      <c r="O50" s="35">
        <f>IF('Plano de Ação'!$A$50="","",'Plano de Ação'!$N$50)</f>
        <v/>
      </c>
      <c r="P50" s="35">
        <f>IF('Plano de Ação'!$A$50="","",'Plano de Ação'!$O$50)</f>
        <v/>
      </c>
    </row>
    <row r="51">
      <c r="N51" s="13">
        <f>IF('Plano de Ação'!$B$51="","",'Plano de Ação'!$B$51)</f>
        <v/>
      </c>
      <c r="O51" s="35">
        <f>IF('Plano de Ação'!$A$51="","",'Plano de Ação'!$N$51)</f>
        <v/>
      </c>
      <c r="P51" s="35">
        <f>IF('Plano de Ação'!$A$51="","",'Plano de Ação'!$O$51)</f>
        <v/>
      </c>
    </row>
    <row r="52">
      <c r="N52" s="13">
        <f>IF('Plano de Ação'!$B$52="","",'Plano de Ação'!$B$52)</f>
        <v/>
      </c>
      <c r="O52" s="35">
        <f>IF('Plano de Ação'!$A$52="","",'Plano de Ação'!$N$52)</f>
        <v/>
      </c>
      <c r="P52" s="35">
        <f>IF('Plano de Ação'!$A$52="","",'Plano de Ação'!$O$52)</f>
        <v/>
      </c>
    </row>
    <row r="53">
      <c r="N53" s="13">
        <f>IF('Plano de Ação'!$B$53="","",'Plano de Ação'!$B$53)</f>
        <v/>
      </c>
      <c r="O53" s="35">
        <f>IF('Plano de Ação'!$A$53="","",'Plano de Ação'!$N$53)</f>
        <v/>
      </c>
      <c r="P53" s="35">
        <f>IF('Plano de Ação'!$A$53="","",'Plano de Ação'!$O$53)</f>
        <v/>
      </c>
    </row>
    <row r="54">
      <c r="N54" s="13">
        <f>IF('Plano de Ação'!$B$54="","",'Plano de Ação'!$B$54)</f>
        <v/>
      </c>
      <c r="O54" s="35">
        <f>IF('Plano de Ação'!$A$54="","",'Plano de Ação'!$N$54)</f>
        <v/>
      </c>
      <c r="P54" s="35">
        <f>IF('Plano de Ação'!$A$54="","",'Plano de Ação'!$O$54)</f>
        <v/>
      </c>
    </row>
    <row r="55">
      <c r="N55" s="13">
        <f>IF('Plano de Ação'!$B$55="","",'Plano de Ação'!$B$55)</f>
        <v/>
      </c>
      <c r="O55" s="35">
        <f>IF('Plano de Ação'!$A$55="","",'Plano de Ação'!$N$55)</f>
        <v/>
      </c>
      <c r="P55" s="35">
        <f>IF('Plano de Ação'!$A$55="","",'Plano de Ação'!$O$55)</f>
        <v/>
      </c>
    </row>
    <row r="56">
      <c r="N56" s="13">
        <f>IF('Plano de Ação'!$B$56="","",'Plano de Ação'!$B$56)</f>
        <v/>
      </c>
      <c r="O56" s="35">
        <f>IF('Plano de Ação'!$A$56="","",'Plano de Ação'!$N$56)</f>
        <v/>
      </c>
      <c r="P56" s="35">
        <f>IF('Plano de Ação'!$A$56="","",'Plano de Ação'!$O$56)</f>
        <v/>
      </c>
    </row>
    <row r="57">
      <c r="N57" s="13">
        <f>IF('Plano de Ação'!$B$57="","",'Plano de Ação'!$B$57)</f>
        <v/>
      </c>
      <c r="O57" s="35">
        <f>IF('Plano de Ação'!$A$57="","",'Plano de Ação'!$N$57)</f>
        <v/>
      </c>
      <c r="P57" s="35">
        <f>IF('Plano de Ação'!$A$57="","",'Plano de Ação'!$O$57)</f>
        <v/>
      </c>
    </row>
    <row r="58">
      <c r="N58" s="13">
        <f>IF('Plano de Ação'!$B$58="","",'Plano de Ação'!$B$58)</f>
        <v/>
      </c>
      <c r="O58" s="35">
        <f>IF('Plano de Ação'!$A$58="","",'Plano de Ação'!$N$58)</f>
        <v/>
      </c>
      <c r="P58" s="35">
        <f>IF('Plano de Ação'!$A$58="","",'Plano de Ação'!$O$58)</f>
        <v/>
      </c>
    </row>
    <row r="59">
      <c r="N59" s="13">
        <f>IF('Plano de Ação'!$B$59="","",'Plano de Ação'!$B$59)</f>
        <v/>
      </c>
      <c r="O59" s="35">
        <f>IF('Plano de Ação'!$A$59="","",'Plano de Ação'!$N$59)</f>
        <v/>
      </c>
      <c r="P59" s="35">
        <f>IF('Plano de Ação'!$A$59="","",'Plano de Ação'!$O$59)</f>
        <v/>
      </c>
    </row>
    <row r="60">
      <c r="N60" s="13">
        <f>IF('Plano de Ação'!$B$60="","",'Plano de Ação'!$B$60)</f>
        <v/>
      </c>
      <c r="O60" s="35">
        <f>IF('Plano de Ação'!$A$60="","",'Plano de Ação'!$N$60)</f>
        <v/>
      </c>
      <c r="P60" s="35">
        <f>IF('Plano de Ação'!$A$60="","",'Plano de Ação'!$O$60)</f>
        <v/>
      </c>
    </row>
    <row r="61">
      <c r="N61" s="13">
        <f>IF('Plano de Ação'!$B$61="","",'Plano de Ação'!$B$61)</f>
        <v/>
      </c>
      <c r="O61" s="35">
        <f>IF('Plano de Ação'!$A$61="","",'Plano de Ação'!$N$61)</f>
        <v/>
      </c>
      <c r="P61" s="35">
        <f>IF('Plano de Ação'!$A$61="","",'Plano de Ação'!$O$61)</f>
        <v/>
      </c>
    </row>
    <row r="62">
      <c r="N62" s="13">
        <f>IF('Plano de Ação'!$B$62="","",'Plano de Ação'!$B$62)</f>
        <v/>
      </c>
      <c r="O62" s="35">
        <f>IF('Plano de Ação'!$A$62="","",'Plano de Ação'!$N$62)</f>
        <v/>
      </c>
      <c r="P62" s="35">
        <f>IF('Plano de Ação'!$A$62="","",'Plano de Ação'!$O$62)</f>
        <v/>
      </c>
    </row>
    <row r="63">
      <c r="N63" s="13">
        <f>IF('Plano de Ação'!$B$63="","",'Plano de Ação'!$B$63)</f>
        <v/>
      </c>
      <c r="O63" s="35">
        <f>IF('Plano de Ação'!$A$63="","",'Plano de Ação'!$N$63)</f>
        <v/>
      </c>
      <c r="P63" s="35">
        <f>IF('Plano de Ação'!$A$63="","",'Plano de Ação'!$O$63)</f>
        <v/>
      </c>
    </row>
    <row r="64">
      <c r="N64" s="13">
        <f>IF('Plano de Ação'!$B$64="","",'Plano de Ação'!$B$64)</f>
        <v/>
      </c>
      <c r="O64" s="35">
        <f>IF('Plano de Ação'!$A$64="","",'Plano de Ação'!$N$64)</f>
        <v/>
      </c>
      <c r="P64" s="35">
        <f>IF('Plano de Ação'!$A$64="","",'Plano de Ação'!$O$64)</f>
        <v/>
      </c>
    </row>
    <row r="65">
      <c r="N65" s="13">
        <f>IF('Plano de Ação'!$B$65="","",'Plano de Ação'!$B$65)</f>
        <v/>
      </c>
      <c r="O65" s="35">
        <f>IF('Plano de Ação'!$A$65="","",'Plano de Ação'!$N$65)</f>
        <v/>
      </c>
      <c r="P65" s="35">
        <f>IF('Plano de Ação'!$A$65="","",'Plano de Ação'!$O$65)</f>
        <v/>
      </c>
    </row>
    <row r="66">
      <c r="N66" s="13">
        <f>IF('Plano de Ação'!$B$66="","",'Plano de Ação'!$B$66)</f>
        <v/>
      </c>
      <c r="O66" s="35">
        <f>IF('Plano de Ação'!$A$66="","",'Plano de Ação'!$N$66)</f>
        <v/>
      </c>
      <c r="P66" s="35">
        <f>IF('Plano de Ação'!$A$66="","",'Plano de Ação'!$O$66)</f>
        <v/>
      </c>
    </row>
    <row r="67">
      <c r="N67" s="13">
        <f>IF('Plano de Ação'!$B$67="","",'Plano de Ação'!$B$67)</f>
        <v/>
      </c>
      <c r="O67" s="35">
        <f>IF('Plano de Ação'!$A$67="","",'Plano de Ação'!$N$67)</f>
        <v/>
      </c>
      <c r="P67" s="35">
        <f>IF('Plano de Ação'!$A$67="","",'Plano de Ação'!$O$67)</f>
        <v/>
      </c>
    </row>
    <row r="68">
      <c r="N68" s="13">
        <f>IF('Plano de Ação'!$B$68="","",'Plano de Ação'!$B$68)</f>
        <v/>
      </c>
      <c r="O68" s="35">
        <f>IF('Plano de Ação'!$A$68="","",'Plano de Ação'!$N$68)</f>
        <v/>
      </c>
      <c r="P68" s="35">
        <f>IF('Plano de Ação'!$A$68="","",'Plano de Ação'!$O$68)</f>
        <v/>
      </c>
    </row>
    <row r="69">
      <c r="N69" s="13">
        <f>IF('Plano de Ação'!$B$69="","",'Plano de Ação'!$B$69)</f>
        <v/>
      </c>
      <c r="O69" s="35">
        <f>IF('Plano de Ação'!$A$69="","",'Plano de Ação'!$N$69)</f>
        <v/>
      </c>
      <c r="P69" s="35">
        <f>IF('Plano de Ação'!$A$69="","",'Plano de Ação'!$O$69)</f>
        <v/>
      </c>
    </row>
    <row r="70">
      <c r="N70" s="13">
        <f>IF('Plano de Ação'!$B$70="","",'Plano de Ação'!$B$70)</f>
        <v/>
      </c>
      <c r="O70" s="35">
        <f>IF('Plano de Ação'!$A$70="","",'Plano de Ação'!$N$70)</f>
        <v/>
      </c>
      <c r="P70" s="35">
        <f>IF('Plano de Ação'!$A$70="","",'Plano de Ação'!$O$70)</f>
        <v/>
      </c>
    </row>
    <row r="71">
      <c r="N71" s="13">
        <f>IF('Plano de Ação'!$B$71="","",'Plano de Ação'!$B$71)</f>
        <v/>
      </c>
      <c r="O71" s="35">
        <f>IF('Plano de Ação'!$A$71="","",'Plano de Ação'!$N$71)</f>
        <v/>
      </c>
      <c r="P71" s="35">
        <f>IF('Plano de Ação'!$A$71="","",'Plano de Ação'!$O$71)</f>
        <v/>
      </c>
    </row>
    <row r="72">
      <c r="N72" s="13">
        <f>IF('Plano de Ação'!$B$72="","",'Plano de Ação'!$B$72)</f>
        <v/>
      </c>
      <c r="O72" s="35">
        <f>IF('Plano de Ação'!$A$72="","",'Plano de Ação'!$N$72)</f>
        <v/>
      </c>
      <c r="P72" s="35">
        <f>IF('Plano de Ação'!$A$72="","",'Plano de Ação'!$O$72)</f>
        <v/>
      </c>
    </row>
    <row r="73">
      <c r="N73" s="13">
        <f>IF('Plano de Ação'!$B$73="","",'Plano de Ação'!$B$73)</f>
        <v/>
      </c>
      <c r="O73" s="35">
        <f>IF('Plano de Ação'!$A$73="","",'Plano de Ação'!$N$73)</f>
        <v/>
      </c>
      <c r="P73" s="35">
        <f>IF('Plano de Ação'!$A$73="","",'Plano de Ação'!$O$73)</f>
        <v/>
      </c>
    </row>
    <row r="74">
      <c r="N74" s="13">
        <f>IF('Plano de Ação'!$B$74="","",'Plano de Ação'!$B$74)</f>
        <v/>
      </c>
      <c r="O74" s="35">
        <f>IF('Plano de Ação'!$A$74="","",'Plano de Ação'!$N$74)</f>
        <v/>
      </c>
      <c r="P74" s="35">
        <f>IF('Plano de Ação'!$A$74="","",'Plano de Ação'!$O$74)</f>
        <v/>
      </c>
    </row>
    <row r="75">
      <c r="N75" s="13">
        <f>IF('Plano de Ação'!$B$75="","",'Plano de Ação'!$B$75)</f>
        <v/>
      </c>
      <c r="O75" s="35">
        <f>IF('Plano de Ação'!$A$75="","",'Plano de Ação'!$N$75)</f>
        <v/>
      </c>
      <c r="P75" s="35">
        <f>IF('Plano de Ação'!$A$75="","",'Plano de Ação'!$O$75)</f>
        <v/>
      </c>
    </row>
    <row r="76">
      <c r="N76" s="13">
        <f>IF('Plano de Ação'!$B$76="","",'Plano de Ação'!$B$76)</f>
        <v/>
      </c>
      <c r="O76" s="35">
        <f>IF('Plano de Ação'!$A$76="","",'Plano de Ação'!$N$76)</f>
        <v/>
      </c>
      <c r="P76" s="35">
        <f>IF('Plano de Ação'!$A$76="","",'Plano de Ação'!$O$76)</f>
        <v/>
      </c>
    </row>
    <row r="77">
      <c r="N77" s="13">
        <f>IF('Plano de Ação'!$B$77="","",'Plano de Ação'!$B$77)</f>
        <v/>
      </c>
      <c r="O77" s="35">
        <f>IF('Plano de Ação'!$A$77="","",'Plano de Ação'!$N$77)</f>
        <v/>
      </c>
      <c r="P77" s="35">
        <f>IF('Plano de Ação'!$A$77="","",'Plano de Ação'!$O$77)</f>
        <v/>
      </c>
    </row>
    <row r="78">
      <c r="N78" s="13">
        <f>IF('Plano de Ação'!$B$78="","",'Plano de Ação'!$B$78)</f>
        <v/>
      </c>
      <c r="O78" s="35">
        <f>IF('Plano de Ação'!$A$78="","",'Plano de Ação'!$N$78)</f>
        <v/>
      </c>
      <c r="P78" s="35">
        <f>IF('Plano de Ação'!$A$78="","",'Plano de Ação'!$O$78)</f>
        <v/>
      </c>
    </row>
    <row r="79">
      <c r="N79" s="13">
        <f>IF('Plano de Ação'!$B$79="","",'Plano de Ação'!$B$79)</f>
        <v/>
      </c>
      <c r="O79" s="35">
        <f>IF('Plano de Ação'!$A$79="","",'Plano de Ação'!$N$79)</f>
        <v/>
      </c>
      <c r="P79" s="35">
        <f>IF('Plano de Ação'!$A$79="","",'Plano de Ação'!$O$79)</f>
        <v/>
      </c>
    </row>
    <row r="80">
      <c r="N80" s="13">
        <f>IF('Plano de Ação'!$B$80="","",'Plano de Ação'!$B$80)</f>
        <v/>
      </c>
      <c r="O80" s="35">
        <f>IF('Plano de Ação'!$A$80="","",'Plano de Ação'!$N$80)</f>
        <v/>
      </c>
      <c r="P80" s="35">
        <f>IF('Plano de Ação'!$A$80="","",'Plano de Ação'!$O$80)</f>
        <v/>
      </c>
    </row>
    <row r="81">
      <c r="N81" s="13">
        <f>IF('Plano de Ação'!$B$81="","",'Plano de Ação'!$B$81)</f>
        <v/>
      </c>
      <c r="O81" s="35">
        <f>IF('Plano de Ação'!$A$81="","",'Plano de Ação'!$N$81)</f>
        <v/>
      </c>
      <c r="P81" s="35">
        <f>IF('Plano de Ação'!$A$81="","",'Plano de Ação'!$O$81)</f>
        <v/>
      </c>
    </row>
    <row r="82">
      <c r="N82" s="13">
        <f>IF('Plano de Ação'!$B$82="","",'Plano de Ação'!$B$82)</f>
        <v/>
      </c>
      <c r="O82" s="35">
        <f>IF('Plano de Ação'!$A$82="","",'Plano de Ação'!$N$82)</f>
        <v/>
      </c>
      <c r="P82" s="35">
        <f>IF('Plano de Ação'!$A$82="","",'Plano de Ação'!$O$82)</f>
        <v/>
      </c>
    </row>
    <row r="83">
      <c r="N83" s="13">
        <f>IF('Plano de Ação'!$B$83="","",'Plano de Ação'!$B$83)</f>
        <v/>
      </c>
      <c r="O83" s="35">
        <f>IF('Plano de Ação'!$A$83="","",'Plano de Ação'!$N$83)</f>
        <v/>
      </c>
      <c r="P83" s="35">
        <f>IF('Plano de Ação'!$A$83="","",'Plano de Ação'!$O$83)</f>
        <v/>
      </c>
    </row>
    <row r="84">
      <c r="N84" s="13">
        <f>IF('Plano de Ação'!$B$84="","",'Plano de Ação'!$B$84)</f>
        <v/>
      </c>
      <c r="O84" s="35">
        <f>IF('Plano de Ação'!$A$84="","",'Plano de Ação'!$N$84)</f>
        <v/>
      </c>
      <c r="P84" s="35">
        <f>IF('Plano de Ação'!$A$84="","",'Plano de Ação'!$O$84)</f>
        <v/>
      </c>
    </row>
    <row r="85">
      <c r="N85" s="13">
        <f>IF('Plano de Ação'!$B$85="","",'Plano de Ação'!$B$85)</f>
        <v/>
      </c>
      <c r="O85" s="35">
        <f>IF('Plano de Ação'!$A$85="","",'Plano de Ação'!$N$85)</f>
        <v/>
      </c>
      <c r="P85" s="35">
        <f>IF('Plano de Ação'!$A$85="","",'Plano de Ação'!$O$85)</f>
        <v/>
      </c>
    </row>
    <row r="86">
      <c r="N86" s="13">
        <f>IF('Plano de Ação'!$B$86="","",'Plano de Ação'!$B$86)</f>
        <v/>
      </c>
      <c r="O86" s="35">
        <f>IF('Plano de Ação'!$A$86="","",'Plano de Ação'!$N$86)</f>
        <v/>
      </c>
      <c r="P86" s="35">
        <f>IF('Plano de Ação'!$A$86="","",'Plano de Ação'!$O$86)</f>
        <v/>
      </c>
    </row>
    <row r="87">
      <c r="N87" s="13">
        <f>IF('Plano de Ação'!$B$87="","",'Plano de Ação'!$B$87)</f>
        <v/>
      </c>
      <c r="O87" s="35">
        <f>IF('Plano de Ação'!$A$87="","",'Plano de Ação'!$N$87)</f>
        <v/>
      </c>
      <c r="P87" s="35">
        <f>IF('Plano de Ação'!$A$87="","",'Plano de Ação'!$O$87)</f>
        <v/>
      </c>
    </row>
    <row r="88">
      <c r="N88" s="13">
        <f>IF('Plano de Ação'!$B$88="","",'Plano de Ação'!$B$88)</f>
        <v/>
      </c>
      <c r="O88" s="35">
        <f>IF('Plano de Ação'!$A$88="","",'Plano de Ação'!$N$88)</f>
        <v/>
      </c>
      <c r="P88" s="35">
        <f>IF('Plano de Ação'!$A$88="","",'Plano de Ação'!$O$88)</f>
        <v/>
      </c>
    </row>
    <row r="89">
      <c r="N89" s="13">
        <f>IF('Plano de Ação'!$B$89="","",'Plano de Ação'!$B$89)</f>
        <v/>
      </c>
      <c r="O89" s="35">
        <f>IF('Plano de Ação'!$A$89="","",'Plano de Ação'!$N$89)</f>
        <v/>
      </c>
      <c r="P89" s="35">
        <f>IF('Plano de Ação'!$A$89="","",'Plano de Ação'!$O$89)</f>
        <v/>
      </c>
    </row>
    <row r="90">
      <c r="N90" s="13">
        <f>IF('Plano de Ação'!$B$90="","",'Plano de Ação'!$B$90)</f>
        <v/>
      </c>
      <c r="O90" s="35">
        <f>IF('Plano de Ação'!$A$90="","",'Plano de Ação'!$N$90)</f>
        <v/>
      </c>
      <c r="P90" s="35">
        <f>IF('Plano de Ação'!$A$90="","",'Plano de Ação'!$O$90)</f>
        <v/>
      </c>
    </row>
    <row r="91">
      <c r="N91" s="13">
        <f>IF('Plano de Ação'!$B$91="","",'Plano de Ação'!$B$91)</f>
        <v/>
      </c>
      <c r="O91" s="35">
        <f>IF('Plano de Ação'!$A$91="","",'Plano de Ação'!$N$91)</f>
        <v/>
      </c>
      <c r="P91" s="35">
        <f>IF('Plano de Ação'!$A$91="","",'Plano de Ação'!$O$91)</f>
        <v/>
      </c>
    </row>
    <row r="92">
      <c r="N92" s="13">
        <f>IF('Plano de Ação'!$B$92="","",'Plano de Ação'!$B$92)</f>
        <v/>
      </c>
      <c r="O92" s="35">
        <f>IF('Plano de Ação'!$A$92="","",'Plano de Ação'!$N$92)</f>
        <v/>
      </c>
      <c r="P92" s="35">
        <f>IF('Plano de Ação'!$A$92="","",'Plano de Ação'!$O$92)</f>
        <v/>
      </c>
    </row>
    <row r="93">
      <c r="N93" s="13">
        <f>IF('Plano de Ação'!$B$93="","",'Plano de Ação'!$B$93)</f>
        <v/>
      </c>
      <c r="O93" s="35">
        <f>IF('Plano de Ação'!$A$93="","",'Plano de Ação'!$N$93)</f>
        <v/>
      </c>
      <c r="P93" s="35">
        <f>IF('Plano de Ação'!$A$93="","",'Plano de Ação'!$O$93)</f>
        <v/>
      </c>
    </row>
    <row r="94">
      <c r="N94" s="13">
        <f>IF('Plano de Ação'!$B$94="","",'Plano de Ação'!$B$94)</f>
        <v/>
      </c>
      <c r="O94" s="35">
        <f>IF('Plano de Ação'!$A$94="","",'Plano de Ação'!$N$94)</f>
        <v/>
      </c>
      <c r="P94" s="35">
        <f>IF('Plano de Ação'!$A$94="","",'Plano de Ação'!$O$94)</f>
        <v/>
      </c>
    </row>
    <row r="95">
      <c r="N95" s="13">
        <f>IF('Plano de Ação'!$B$95="","",'Plano de Ação'!$B$95)</f>
        <v/>
      </c>
      <c r="O95" s="35">
        <f>IF('Plano de Ação'!$A$95="","",'Plano de Ação'!$N$95)</f>
        <v/>
      </c>
      <c r="P95" s="35">
        <f>IF('Plano de Ação'!$A$95="","",'Plano de Ação'!$O$95)</f>
        <v/>
      </c>
    </row>
    <row r="96">
      <c r="N96" s="13">
        <f>IF('Plano de Ação'!$B$96="","",'Plano de Ação'!$B$96)</f>
        <v/>
      </c>
      <c r="O96" s="35">
        <f>IF('Plano de Ação'!$A$96="","",'Plano de Ação'!$N$96)</f>
        <v/>
      </c>
      <c r="P96" s="35">
        <f>IF('Plano de Ação'!$A$96="","",'Plano de Ação'!$O$96)</f>
        <v/>
      </c>
    </row>
    <row r="97">
      <c r="N97" s="13">
        <f>IF('Plano de Ação'!$B$97="","",'Plano de Ação'!$B$97)</f>
        <v/>
      </c>
      <c r="O97" s="35">
        <f>IF('Plano de Ação'!$A$97="","",'Plano de Ação'!$N$97)</f>
        <v/>
      </c>
      <c r="P97" s="35">
        <f>IF('Plano de Ação'!$A$97="","",'Plano de Ação'!$O$97)</f>
        <v/>
      </c>
    </row>
    <row r="98">
      <c r="N98" s="13">
        <f>IF('Plano de Ação'!$B$98="","",'Plano de Ação'!$B$98)</f>
        <v/>
      </c>
      <c r="O98" s="35">
        <f>IF('Plano de Ação'!$A$98="","",'Plano de Ação'!$N$98)</f>
        <v/>
      </c>
      <c r="P98" s="35">
        <f>IF('Plano de Ação'!$A$98="","",'Plano de Ação'!$O$98)</f>
        <v/>
      </c>
    </row>
    <row r="99">
      <c r="N99" s="13">
        <f>IF('Plano de Ação'!$B$99="","",'Plano de Ação'!$B$99)</f>
        <v/>
      </c>
      <c r="O99" s="35">
        <f>IF('Plano de Ação'!$A$99="","",'Plano de Ação'!$N$99)</f>
        <v/>
      </c>
      <c r="P99" s="35">
        <f>IF('Plano de Ação'!$A$99="","",'Plano de Ação'!$O$99)</f>
        <v/>
      </c>
    </row>
    <row r="100">
      <c r="N100" s="13">
        <f>IF('Plano de Ação'!$B$100="","",'Plano de Ação'!$B$100)</f>
        <v/>
      </c>
      <c r="O100" s="35">
        <f>IF('Plano de Ação'!$A$100="","",'Plano de Ação'!$N$100)</f>
        <v/>
      </c>
      <c r="P100" s="35">
        <f>IF('Plano de Ação'!$A$100="","",'Plano de Ação'!$O$100)</f>
        <v/>
      </c>
    </row>
    <row r="101">
      <c r="N101" s="13">
        <f>IF('Plano de Ação'!$B$101="","",'Plano de Ação'!$B$101)</f>
        <v/>
      </c>
      <c r="O101" s="35">
        <f>IF('Plano de Ação'!$A$101="","",'Plano de Ação'!$N$101)</f>
        <v/>
      </c>
      <c r="P101" s="35">
        <f>IF('Plano de Ação'!$A$101="","",'Plano de Ação'!$O$101)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D4ED8"/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5" customWidth="1" min="2" max="2"/>
    <col width="5" customWidth="1" min="3" max="3"/>
    <col width="22" customWidth="1" min="4" max="4"/>
    <col width="44" customWidth="1" min="5" max="5"/>
    <col width="5" customWidth="1" min="6" max="6"/>
  </cols>
  <sheetData>
    <row r="1" ht="30" customHeight="1">
      <c r="A1" s="11" t="inlineStr">
        <is>
          <t>Instruções — Plano de Ação</t>
        </is>
      </c>
      <c r="B1" s="33" t="n"/>
      <c r="C1" s="33" t="n"/>
      <c r="D1" s="33" t="n"/>
      <c r="E1" s="33" t="n"/>
      <c r="F1" s="34" t="n"/>
    </row>
    <row r="2"/>
    <row r="3" ht="24" customHeight="1">
      <c r="A3" s="24" t="inlineStr">
        <is>
          <t>Objetivo do workbook</t>
        </is>
      </c>
      <c r="D3" s="24" t="inlineStr">
        <is>
          <t>Legenda de cores e status</t>
        </is>
      </c>
    </row>
    <row r="4" ht="24" customHeight="1">
      <c r="A4" s="25" t="inlineStr">
        <is>
          <t>Acompanhar ações, responsáveis, prazos, custos, prioridades e progresso de projetos pessoais ou profissionais.</t>
        </is>
      </c>
      <c r="D4" s="3" t="inlineStr">
        <is>
          <t>Amarelo claro</t>
        </is>
      </c>
      <c r="E4" s="25" t="inlineStr">
        <is>
          <t>Campos de entrada manual.</t>
        </is>
      </c>
    </row>
    <row r="5" ht="24" customHeight="1">
      <c r="D5" s="26" t="inlineStr">
        <is>
          <t>Vermelho</t>
        </is>
      </c>
      <c r="E5" s="25" t="inlineStr">
        <is>
          <t>Ação atrasada ou variação de custo positiva.</t>
        </is>
      </c>
    </row>
    <row r="6" ht="24" customHeight="1">
      <c r="A6" s="24" t="inlineStr">
        <is>
          <t>Preenchimento recomendado</t>
        </is>
      </c>
      <c r="D6" s="27" t="inlineStr">
        <is>
          <t>Verde</t>
        </is>
      </c>
      <c r="E6" s="25" t="inlineStr">
        <is>
          <t>Ação concluída.</t>
        </is>
      </c>
    </row>
    <row r="7" ht="24" customHeight="1">
      <c r="A7" s="25" t="inlineStr">
        <is>
          <t>1. Cadastre o ID, projeto, ação, responsável, cidade, prioridade e status.</t>
        </is>
      </c>
      <c r="D7" s="28" t="inlineStr">
        <is>
          <t>Amarelo</t>
        </is>
      </c>
      <c r="E7" s="25" t="inlineStr">
        <is>
          <t>Prazo vence em até 7 dias.</t>
        </is>
      </c>
    </row>
    <row r="8" ht="24" customHeight="1">
      <c r="A8" s="25" t="inlineStr">
        <is>
          <t>2. Informe datas, percentual concluído, custos estimados e custos reais.</t>
        </is>
      </c>
    </row>
    <row r="9" ht="24" customHeight="1">
      <c r="A9" s="25" t="inlineStr">
        <is>
          <t>3. Consulte a situação do prazo e a variação de custo calculadas automaticamente.</t>
        </is>
      </c>
      <c r="D9" s="24" t="inlineStr">
        <is>
          <t>Fluxo de status</t>
        </is>
      </c>
      <c r="E9" s="25" t="inlineStr">
        <is>
          <t>Não iniciado → Em andamento → Concluído. Use Atrasado ou Cancelado quando necessário.</t>
        </is>
      </c>
    </row>
    <row r="10" ht="24" customHeight="1"/>
    <row r="11" ht="24" customHeight="1"/>
    <row r="12" ht="24" customHeight="1">
      <c r="A12" s="24" t="inlineStr">
        <is>
          <t>Tabela auxiliar de responsáveis</t>
        </is>
      </c>
    </row>
    <row r="13"/>
    <row r="14">
      <c r="A14" s="1" t="inlineStr">
        <is>
          <t>Responsável</t>
        </is>
      </c>
      <c r="B14" s="1" t="inlineStr">
        <is>
          <t>Área</t>
        </is>
      </c>
    </row>
    <row r="15">
      <c r="A15" s="20" t="inlineStr">
        <is>
          <t>João Silva</t>
        </is>
      </c>
      <c r="B15" s="20" t="inlineStr">
        <is>
          <t>Operações</t>
        </is>
      </c>
    </row>
    <row r="16">
      <c r="A16" s="22" t="inlineStr">
        <is>
          <t>Maria Oliveira</t>
        </is>
      </c>
      <c r="B16" s="22" t="inlineStr">
        <is>
          <t>Financeiro</t>
        </is>
      </c>
    </row>
    <row r="17">
      <c r="A17" s="20" t="inlineStr">
        <is>
          <t>Pedro Santos</t>
        </is>
      </c>
      <c r="B17" s="20" t="inlineStr">
        <is>
          <t>Tecnologia</t>
        </is>
      </c>
    </row>
    <row r="18">
      <c r="A18" s="22" t="inlineStr">
        <is>
          <t>Ana Souza</t>
        </is>
      </c>
      <c r="B18" s="22" t="inlineStr">
        <is>
          <t>Recursos Humanos</t>
        </is>
      </c>
    </row>
    <row r="19">
      <c r="A19" s="20" t="inlineStr">
        <is>
          <t>Carlos Pereira</t>
        </is>
      </c>
      <c r="B19" s="20" t="inlineStr">
        <is>
          <t>Comercial</t>
        </is>
      </c>
    </row>
    <row r="20">
      <c r="A20" s="22" t="inlineStr">
        <is>
          <t>Juliana Costa</t>
        </is>
      </c>
      <c r="B20" s="22" t="inlineStr">
        <is>
          <t>Marketing</t>
        </is>
      </c>
    </row>
    <row r="21">
      <c r="A21" s="20" t="inlineStr">
        <is>
          <t>Rafael Almeida</t>
        </is>
      </c>
      <c r="B21" s="20" t="inlineStr">
        <is>
          <t>Logística</t>
        </is>
      </c>
    </row>
    <row r="22">
      <c r="A22" s="22" t="inlineStr">
        <is>
          <t>Camila Ferreira</t>
        </is>
      </c>
      <c r="B22" s="22" t="inlineStr">
        <is>
          <t>Projetos</t>
        </is>
      </c>
    </row>
    <row r="23">
      <c r="A23" s="20" t="inlineStr">
        <is>
          <t>Lucas Rodrigues</t>
        </is>
      </c>
      <c r="B23" s="20" t="inlineStr">
        <is>
          <t>Atendimento</t>
        </is>
      </c>
    </row>
    <row r="24">
      <c r="A24" s="22" t="inlineStr">
        <is>
          <t>Fernanda Lima</t>
        </is>
      </c>
      <c r="B24" s="22" t="inlineStr">
        <is>
          <t>Administrativo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2026-09-08T18:47:51Z</dcterms:created>
  <dcterms:modified xmlns:dcterms="http://purl.org/dc/terms/" xmlns:xsi="http://www.w3.org/2001/XMLSchema-instance" xsi:type="dcterms:W3CDTF">2026-09-08T18:47:51Z</dcterms:modified>
</cp:coreProperties>
</file>