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dastro de Nomes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Instruções" sheetId="3" state="visible" r:id="rId3"/>
  </sheets>
  <definedNames>
    <definedName name="_xlnm._FilterDatabase" localSheetId="0" hidden="1">'Cadastro de Nomes'!$A$1:$P$11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0,0"/>
    <numFmt numFmtId="165" formatCode="&quot;R$&quot; #.##0,00"/>
    <numFmt numFmtId="166" formatCode="yyyy-mm-dd"/>
    <numFmt numFmtId="167" formatCode="DD/MM/YYYY"/>
    <numFmt numFmtId="168" formatCode="0,00"/>
    <numFmt numFmtId="169" formatCode="0,0%"/>
  </numFmts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color rgb="001F2937"/>
      <sz val="10"/>
    </font>
    <font>
      <b val="1"/>
      <color rgb="001F2937"/>
      <sz val="10"/>
    </font>
    <font>
      <b val="1"/>
      <color rgb="001E293B"/>
      <sz val="16"/>
    </font>
    <font>
      <b val="1"/>
      <color rgb="0016A34A"/>
      <sz val="10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1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left" vertical="center" wrapText="1"/>
    </xf>
    <xf numFmtId="167" fontId="2" fillId="3" borderId="1" applyAlignment="1" pivotButton="0" quotePrefix="0" xfId="0">
      <alignment horizontal="center" vertical="center"/>
    </xf>
    <xf numFmtId="168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1" fontId="2" fillId="0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center" vertical="center"/>
    </xf>
    <xf numFmtId="167" fontId="2" fillId="0" borderId="1" applyAlignment="1" pivotButton="0" quotePrefix="0" xfId="0">
      <alignment horizontal="center" vertical="center"/>
    </xf>
    <xf numFmtId="168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1" fillId="5" borderId="1" applyAlignment="1" pivotButton="0" quotePrefix="0" xfId="0">
      <alignment horizontal="left" vertical="center" wrapText="1"/>
    </xf>
    <xf numFmtId="1" fontId="5" fillId="3" borderId="1" applyAlignment="1" pivotButton="0" quotePrefix="0" xfId="0">
      <alignment horizontal="center" vertical="center"/>
    </xf>
    <xf numFmtId="164" fontId="5" fillId="0" borderId="1" applyAlignment="1" pivotButton="0" quotePrefix="0" xfId="0">
      <alignment horizontal="center" vertical="center"/>
    </xf>
    <xf numFmtId="168" fontId="5" fillId="3" borderId="1" applyAlignment="1" pivotButton="0" quotePrefix="0" xfId="0">
      <alignment horizontal="center" vertical="center"/>
    </xf>
    <xf numFmtId="1" fontId="5" fillId="0" borderId="1" applyAlignment="1" pivotButton="0" quotePrefix="0" xfId="0">
      <alignment horizontal="center" vertical="center"/>
    </xf>
    <xf numFmtId="169" fontId="5" fillId="3" borderId="1" applyAlignment="1" pivotButton="0" quotePrefix="0" xfId="0">
      <alignment horizontal="center" vertical="center"/>
    </xf>
    <xf numFmtId="165" fontId="5" fillId="0" borderId="1" applyAlignment="1" pivotButton="0" quotePrefix="0" xfId="0">
      <alignment horizontal="center" vertical="center"/>
    </xf>
    <xf numFmtId="0" fontId="1" fillId="5" borderId="1" pivotButton="0" quotePrefix="0" xfId="0"/>
    <xf numFmtId="0" fontId="1" fillId="2" borderId="1" applyAlignment="1" pivotButton="0" quotePrefix="0" xfId="0">
      <alignment horizontal="center" vertical="center"/>
    </xf>
    <xf numFmtId="1" fontId="3" fillId="0" borderId="1" applyAlignment="1" pivotButton="0" quotePrefix="0" xfId="0">
      <alignment horizontal="center" vertical="center"/>
    </xf>
    <xf numFmtId="168" fontId="2" fillId="0" borderId="1" applyAlignment="1" pivotButton="0" quotePrefix="0" xfId="0">
      <alignment horizontal="center" vertical="center"/>
    </xf>
    <xf numFmtId="1" fontId="3" fillId="3" borderId="1" applyAlignment="1" pivotButton="0" quotePrefix="0" xfId="0">
      <alignment horizontal="center" vertical="center"/>
    </xf>
    <xf numFmtId="168" fontId="2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Pontuação Final por Nome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'Cadastro de Nomes'!O1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'Cadastro de Nomes'!$B$2:$B$11</f>
            </numRef>
          </cat>
          <val>
            <numRef>
              <f>'Cadastro de Nomes'!$O$2:$O$11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Pontuação Final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Nome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Gênero</a:t>
            </a:r>
          </a:p>
        </rich>
      </tx>
    </title>
    <plotArea>
      <pieChart>
        <varyColors val="1"/>
        <ser>
          <idx val="0"/>
          <order val="0"/>
          <tx>
            <strRef>
              <f>'Resumo'!B12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'Resumo'!$A$13:$A$15</f>
            </numRef>
          </cat>
          <val>
            <numRef>
              <f>'Resumo'!$B$13:$B$15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Quantidade de Nomes por Status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'Resumo'!B18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'Resumo'!$A$19:$A$22</f>
            </numRef>
          </cat>
          <val>
            <numRef>
              <f>'Resumo'!$B$19:$B$22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39</row>
      <rowOff>0</rowOff>
    </from>
    <ext cx="504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14" customWidth="1" min="2" max="2"/>
    <col width="12" customWidth="1" min="3" max="3"/>
    <col width="12" customWidth="1" min="4" max="4"/>
    <col width="26" customWidth="1" min="5" max="5"/>
    <col width="15" customWidth="1" min="6" max="6"/>
    <col width="13" customWidth="1" min="7" max="7"/>
    <col width="15" customWidth="1" min="8" max="8"/>
    <col width="14" customWidth="1" min="9" max="9"/>
    <col width="18" customWidth="1" min="10" max="10"/>
    <col width="12" customWidth="1" min="11" max="11"/>
    <col width="22" customWidth="1" min="12" max="12"/>
    <col width="15" customWidth="1" min="13" max="13"/>
    <col width="42" customWidth="1" min="14" max="14"/>
    <col width="13" customWidth="1" min="15" max="15"/>
    <col width="14" customWidth="1" min="16" max="16"/>
  </cols>
  <sheetData>
    <row r="1" ht="32" customHeight="1">
      <c r="A1" s="1" t="inlineStr">
        <is>
          <t>ID</t>
        </is>
      </c>
      <c r="B1" s="1" t="inlineStr">
        <is>
          <t>Nome</t>
        </is>
      </c>
      <c r="C1" s="1" t="inlineStr">
        <is>
          <t>Gênero</t>
        </is>
      </c>
      <c r="D1" s="1" t="inlineStr">
        <is>
          <t>Origem</t>
        </is>
      </c>
      <c r="E1" s="1" t="inlineStr">
        <is>
          <t>Significado</t>
        </is>
      </c>
      <c r="F1" s="1" t="inlineStr">
        <is>
          <t>Popularidade Brasil (0-100)</t>
        </is>
      </c>
      <c r="G1" s="1" t="inlineStr">
        <is>
          <t>Nota da Família (0-10)</t>
        </is>
      </c>
      <c r="H1" s="1" t="inlineStr">
        <is>
          <t>Facilidade de Pronúncia (0-10)</t>
        </is>
      </c>
      <c r="I1" s="1" t="inlineStr">
        <is>
          <t>Combina com Sobrenome?</t>
        </is>
      </c>
      <c r="J1" s="1" t="inlineStr">
        <is>
          <t>Custo Estimado de Personalização (R$)</t>
        </is>
      </c>
      <c r="K1" s="1" t="inlineStr">
        <is>
          <t>Status</t>
        </is>
      </c>
      <c r="L1" s="1" t="inlineStr">
        <is>
          <t>Responsável pela Avaliação</t>
        </is>
      </c>
      <c r="M1" s="1" t="inlineStr">
        <is>
          <t>Data da Avaliação</t>
        </is>
      </c>
      <c r="N1" s="1" t="inlineStr">
        <is>
          <t>Observações</t>
        </is>
      </c>
      <c r="O1" s="1" t="inlineStr">
        <is>
          <t>Pontuação Final</t>
        </is>
      </c>
      <c r="P1" s="1" t="inlineStr">
        <is>
          <t>Classificação</t>
        </is>
      </c>
    </row>
    <row r="2">
      <c r="A2" s="2" t="n">
        <v>1</v>
      </c>
      <c r="B2" s="3" t="inlineStr">
        <is>
          <t>João</t>
        </is>
      </c>
      <c r="C2" s="2" t="inlineStr">
        <is>
          <t>Masculino</t>
        </is>
      </c>
      <c r="D2" s="2" t="inlineStr">
        <is>
          <t>Hebraica</t>
        </is>
      </c>
      <c r="E2" s="3" t="inlineStr">
        <is>
          <t>Deus é gracioso</t>
        </is>
      </c>
      <c r="F2" s="4" t="n">
        <v>92</v>
      </c>
      <c r="G2" s="5" t="n">
        <v>9</v>
      </c>
      <c r="H2" s="5" t="n">
        <v>9</v>
      </c>
      <c r="I2" s="2" t="inlineStr">
        <is>
          <t>Sim</t>
        </is>
      </c>
      <c r="J2" s="6" t="n">
        <v>150</v>
      </c>
      <c r="K2" s="2" t="inlineStr">
        <is>
          <t>Favorito</t>
        </is>
      </c>
      <c r="L2" s="3" t="inlineStr">
        <is>
          <t>Maria Oliveira</t>
        </is>
      </c>
      <c r="M2" s="7" t="n">
        <v>46027</v>
      </c>
      <c r="N2" s="3" t="inlineStr">
        <is>
          <t>São Paulo — nome tradicional da família.</t>
        </is>
      </c>
      <c r="O2" s="8">
        <f>ROUND(AVERAGE(G2:H2)*0.6+F2*0.2+IF(I2="Sim",10,0)*0.2,2)</f>
        <v/>
      </c>
      <c r="P2" s="9">
        <f>IF(O2&gt;=8,"Excelente",IF(O2&gt;=6,"Boa opção","Reavaliar"))</f>
        <v/>
      </c>
    </row>
    <row r="3">
      <c r="A3" s="10" t="n">
        <v>2</v>
      </c>
      <c r="B3" s="11" t="inlineStr">
        <is>
          <t>Helena</t>
        </is>
      </c>
      <c r="C3" s="10" t="inlineStr">
        <is>
          <t>Feminino</t>
        </is>
      </c>
      <c r="D3" s="10" t="inlineStr">
        <is>
          <t>Grega</t>
        </is>
      </c>
      <c r="E3" s="11" t="inlineStr">
        <is>
          <t>A iluminada</t>
        </is>
      </c>
      <c r="F3" s="12" t="n">
        <v>85</v>
      </c>
      <c r="G3" s="13" t="n">
        <v>9.5</v>
      </c>
      <c r="H3" s="13" t="n">
        <v>8</v>
      </c>
      <c r="I3" s="10" t="inlineStr">
        <is>
          <t>Sim</t>
        </is>
      </c>
      <c r="J3" s="6" t="n">
        <v>220</v>
      </c>
      <c r="K3" s="10" t="inlineStr">
        <is>
          <t>Escolhido</t>
        </is>
      </c>
      <c r="L3" s="11" t="inlineStr">
        <is>
          <t>Ana Souza</t>
        </is>
      </c>
      <c r="M3" s="14" t="n">
        <v>46071</v>
      </c>
      <c r="N3" s="11" t="inlineStr">
        <is>
          <t>Rio de Janeiro — preferida da avó materna.</t>
        </is>
      </c>
      <c r="O3" s="15">
        <f>ROUND(AVERAGE(G3:H3)*0.6+F3*0.2+IF(I3="Sim",10,0)*0.2,2)</f>
        <v/>
      </c>
      <c r="P3" s="16">
        <f>IF(O3&gt;=8,"Excelente",IF(O3&gt;=6,"Boa opção","Reavaliar"))</f>
        <v/>
      </c>
    </row>
    <row r="4">
      <c r="A4" s="2" t="n">
        <v>3</v>
      </c>
      <c r="B4" s="3" t="inlineStr">
        <is>
          <t>Miguel</t>
        </is>
      </c>
      <c r="C4" s="2" t="inlineStr">
        <is>
          <t>Masculino</t>
        </is>
      </c>
      <c r="D4" s="2" t="inlineStr">
        <is>
          <t>Hebraica</t>
        </is>
      </c>
      <c r="E4" s="3" t="inlineStr">
        <is>
          <t>Quem é como Deus?</t>
        </is>
      </c>
      <c r="F4" s="4" t="n">
        <v>95</v>
      </c>
      <c r="G4" s="5" t="n">
        <v>8</v>
      </c>
      <c r="H4" s="5" t="n">
        <v>9</v>
      </c>
      <c r="I4" s="2" t="inlineStr">
        <is>
          <t>Sim</t>
        </is>
      </c>
      <c r="J4" s="6" t="n">
        <v>180</v>
      </c>
      <c r="K4" s="2" t="inlineStr">
        <is>
          <t>Favorito</t>
        </is>
      </c>
      <c r="L4" s="3" t="inlineStr">
        <is>
          <t>Carlos Pereira</t>
        </is>
      </c>
      <c r="M4" s="7" t="n">
        <v>46091</v>
      </c>
      <c r="N4" s="3" t="inlineStr">
        <is>
          <t>Belo Horizonte — muito popular no ranking do IBGE.</t>
        </is>
      </c>
      <c r="O4" s="8">
        <f>ROUND(AVERAGE(G4:H4)*0.6+F4*0.2+IF(I4="Sim",10,0)*0.2,2)</f>
        <v/>
      </c>
      <c r="P4" s="9">
        <f>IF(O4&gt;=8,"Excelente",IF(O4&gt;=6,"Boa opção","Reavaliar"))</f>
        <v/>
      </c>
    </row>
    <row r="5">
      <c r="A5" s="10" t="n">
        <v>4</v>
      </c>
      <c r="B5" s="11" t="inlineStr">
        <is>
          <t>Aurora</t>
        </is>
      </c>
      <c r="C5" s="10" t="inlineStr">
        <is>
          <t>Feminino</t>
        </is>
      </c>
      <c r="D5" s="10" t="inlineStr">
        <is>
          <t>Latina</t>
        </is>
      </c>
      <c r="E5" s="11" t="inlineStr">
        <is>
          <t>Amanhecer</t>
        </is>
      </c>
      <c r="F5" s="12" t="n">
        <v>60</v>
      </c>
      <c r="G5" s="13" t="n">
        <v>8.5</v>
      </c>
      <c r="H5" s="13" t="n">
        <v>7</v>
      </c>
      <c r="I5" s="10" t="inlineStr">
        <is>
          <t>Não</t>
        </is>
      </c>
      <c r="J5" s="6" t="n">
        <v>300</v>
      </c>
      <c r="K5" s="10" t="inlineStr">
        <is>
          <t>Em análise</t>
        </is>
      </c>
      <c r="L5" s="11" t="inlineStr">
        <is>
          <t>Juliana Costa</t>
        </is>
      </c>
      <c r="M5" s="14" t="n">
        <v>46106</v>
      </c>
      <c r="N5" s="11" t="inlineStr">
        <is>
          <t>Curitiba — delicado e poético, mas pouco comum.</t>
        </is>
      </c>
      <c r="O5" s="15">
        <f>ROUND(AVERAGE(G5:H5)*0.6+F5*0.2+IF(I5="Sim",10,0)*0.2,2)</f>
        <v/>
      </c>
      <c r="P5" s="16">
        <f>IF(O5&gt;=8,"Excelente",IF(O5&gt;=6,"Boa opção","Reavaliar"))</f>
        <v/>
      </c>
    </row>
    <row r="6">
      <c r="A6" s="2" t="n">
        <v>5</v>
      </c>
      <c r="B6" s="3" t="inlineStr">
        <is>
          <t>Pedro</t>
        </is>
      </c>
      <c r="C6" s="2" t="inlineStr">
        <is>
          <t>Masculino</t>
        </is>
      </c>
      <c r="D6" s="2" t="inlineStr">
        <is>
          <t>Grega</t>
        </is>
      </c>
      <c r="E6" s="3" t="inlineStr">
        <is>
          <t>Rocha</t>
        </is>
      </c>
      <c r="F6" s="4" t="n">
        <v>90</v>
      </c>
      <c r="G6" s="5" t="n">
        <v>7</v>
      </c>
      <c r="H6" s="5" t="n">
        <v>10</v>
      </c>
      <c r="I6" s="2" t="inlineStr">
        <is>
          <t>Sim</t>
        </is>
      </c>
      <c r="J6" s="6" t="n">
        <v>120</v>
      </c>
      <c r="K6" s="2" t="inlineStr">
        <is>
          <t>Favorito</t>
        </is>
      </c>
      <c r="L6" s="3" t="inlineStr">
        <is>
          <t>Rafael Almeida</t>
        </is>
      </c>
      <c r="M6" s="7" t="n">
        <v>46120</v>
      </c>
      <c r="N6" s="3" t="inlineStr">
        <is>
          <t>Porto Alegre — clássico, forte e fácil de escrever.</t>
        </is>
      </c>
      <c r="O6" s="8">
        <f>ROUND(AVERAGE(G6:H6)*0.6+F6*0.2+IF(I6="Sim",10,0)*0.2,2)</f>
        <v/>
      </c>
      <c r="P6" s="9">
        <f>IF(O6&gt;=8,"Excelente",IF(O6&gt;=6,"Boa opção","Reavaliar"))</f>
        <v/>
      </c>
    </row>
    <row r="7">
      <c r="A7" s="10" t="n">
        <v>6</v>
      </c>
      <c r="B7" s="11" t="inlineStr">
        <is>
          <t>Valentina</t>
        </is>
      </c>
      <c r="C7" s="10" t="inlineStr">
        <is>
          <t>Feminino</t>
        </is>
      </c>
      <c r="D7" s="10" t="inlineStr">
        <is>
          <t>Latina</t>
        </is>
      </c>
      <c r="E7" s="11" t="inlineStr">
        <is>
          <t>Forte e saudável</t>
        </is>
      </c>
      <c r="F7" s="12" t="n">
        <v>78</v>
      </c>
      <c r="G7" s="13" t="n">
        <v>9</v>
      </c>
      <c r="H7" s="13" t="n">
        <v>8</v>
      </c>
      <c r="I7" s="10" t="inlineStr">
        <is>
          <t>Sim</t>
        </is>
      </c>
      <c r="J7" s="6" t="n">
        <v>250</v>
      </c>
      <c r="K7" s="10" t="inlineStr">
        <is>
          <t>Em análise</t>
        </is>
      </c>
      <c r="L7" s="11" t="inlineStr">
        <is>
          <t>Camila Ferreira</t>
        </is>
      </c>
      <c r="M7" s="14" t="n">
        <v>46134</v>
      </c>
      <c r="N7" s="11" t="inlineStr">
        <is>
          <t>Salvador — em forte alta nos registros civis.</t>
        </is>
      </c>
      <c r="O7" s="15">
        <f>ROUND(AVERAGE(G7:H7)*0.6+F7*0.2+IF(I7="Sim",10,0)*0.2,2)</f>
        <v/>
      </c>
      <c r="P7" s="16">
        <f>IF(O7&gt;=8,"Excelente",IF(O7&gt;=6,"Boa opção","Reavaliar"))</f>
        <v/>
      </c>
    </row>
    <row r="8">
      <c r="A8" s="2" t="n">
        <v>7</v>
      </c>
      <c r="B8" s="3" t="inlineStr">
        <is>
          <t>Gabriel</t>
        </is>
      </c>
      <c r="C8" s="2" t="inlineStr">
        <is>
          <t>Masculino</t>
        </is>
      </c>
      <c r="D8" s="2" t="inlineStr">
        <is>
          <t>Hebraica</t>
        </is>
      </c>
      <c r="E8" s="3" t="inlineStr">
        <is>
          <t>Mensageiro de Deus</t>
        </is>
      </c>
      <c r="F8" s="4" t="n">
        <v>93</v>
      </c>
      <c r="G8" s="5" t="n">
        <v>6</v>
      </c>
      <c r="H8" s="5" t="n">
        <v>9</v>
      </c>
      <c r="I8" s="2" t="inlineStr">
        <is>
          <t>Sim</t>
        </is>
      </c>
      <c r="J8" s="6" t="n">
        <v>100</v>
      </c>
      <c r="K8" s="2" t="inlineStr">
        <is>
          <t>Descartado</t>
        </is>
      </c>
      <c r="L8" s="3" t="inlineStr">
        <is>
          <t>Lucas Rodrigues</t>
        </is>
      </c>
      <c r="M8" s="7" t="n">
        <v>46147</v>
      </c>
      <c r="N8" s="3" t="inlineStr">
        <is>
          <t>Recife — muito comum entre primos da família.</t>
        </is>
      </c>
      <c r="O8" s="8">
        <f>ROUND(AVERAGE(G8:H8)*0.6+F8*0.2+IF(I8="Sim",10,0)*0.2,2)</f>
        <v/>
      </c>
      <c r="P8" s="9">
        <f>IF(O8&gt;=8,"Excelente",IF(O8&gt;=6,"Boa opção","Reavaliar"))</f>
        <v/>
      </c>
    </row>
    <row r="9">
      <c r="A9" s="10" t="n">
        <v>8</v>
      </c>
      <c r="B9" s="11" t="inlineStr">
        <is>
          <t>Cecília</t>
        </is>
      </c>
      <c r="C9" s="10" t="inlineStr">
        <is>
          <t>Feminino</t>
        </is>
      </c>
      <c r="D9" s="10" t="inlineStr">
        <is>
          <t>Latina</t>
        </is>
      </c>
      <c r="E9" s="11" t="inlineStr">
        <is>
          <t>Sábia</t>
        </is>
      </c>
      <c r="F9" s="12" t="n">
        <v>55</v>
      </c>
      <c r="G9" s="13" t="n">
        <v>7.5</v>
      </c>
      <c r="H9" s="13" t="n">
        <v>6</v>
      </c>
      <c r="I9" s="10" t="inlineStr">
        <is>
          <t>Não</t>
        </is>
      </c>
      <c r="J9" s="6" t="n">
        <v>350</v>
      </c>
      <c r="K9" s="10" t="inlineStr">
        <is>
          <t>Em análise</t>
        </is>
      </c>
      <c r="L9" s="11" t="inlineStr">
        <is>
          <t>Fernanda Lima</t>
        </is>
      </c>
      <c r="M9" s="14" t="n">
        <v>46172</v>
      </c>
      <c r="N9" s="11" t="inlineStr">
        <is>
          <t>Fortaleza — sofisticado, porém pode gerar apelidos.</t>
        </is>
      </c>
      <c r="O9" s="15">
        <f>ROUND(AVERAGE(G9:H9)*0.6+F9*0.2+IF(I9="Sim",10,0)*0.2,2)</f>
        <v/>
      </c>
      <c r="P9" s="16">
        <f>IF(O9&gt;=8,"Excelente",IF(O9&gt;=6,"Boa opção","Reavaliar"))</f>
        <v/>
      </c>
    </row>
    <row r="10">
      <c r="A10" s="2" t="n">
        <v>9</v>
      </c>
      <c r="B10" s="3" t="inlineStr">
        <is>
          <t>Arthur</t>
        </is>
      </c>
      <c r="C10" s="2" t="inlineStr">
        <is>
          <t>Masculino</t>
        </is>
      </c>
      <c r="D10" s="2" t="inlineStr">
        <is>
          <t>Celta</t>
        </is>
      </c>
      <c r="E10" s="3" t="inlineStr">
        <is>
          <t>Forte como um urso</t>
        </is>
      </c>
      <c r="F10" s="4" t="n">
        <v>88</v>
      </c>
      <c r="G10" s="5" t="n">
        <v>8.5</v>
      </c>
      <c r="H10" s="5" t="n">
        <v>9</v>
      </c>
      <c r="I10" s="2" t="inlineStr">
        <is>
          <t>Sim</t>
        </is>
      </c>
      <c r="J10" s="6" t="n">
        <v>160</v>
      </c>
      <c r="K10" s="2" t="inlineStr">
        <is>
          <t>Favorito</t>
        </is>
      </c>
      <c r="L10" s="3" t="inlineStr">
        <is>
          <t>João Silva</t>
        </is>
      </c>
      <c r="M10" s="7" t="n">
        <v>46188</v>
      </c>
      <c r="N10" s="3" t="inlineStr">
        <is>
          <t>Brasília — moderno, curto e fácil de pronunciar.</t>
        </is>
      </c>
      <c r="O10" s="8">
        <f>ROUND(AVERAGE(G10:H10)*0.6+F10*0.2+IF(I10="Sim",10,0)*0.2,2)</f>
        <v/>
      </c>
      <c r="P10" s="9">
        <f>IF(O10&gt;=8,"Excelente",IF(O10&gt;=6,"Boa opção","Reavaliar"))</f>
        <v/>
      </c>
    </row>
    <row r="11">
      <c r="A11" s="10" t="n">
        <v>10</v>
      </c>
      <c r="B11" s="11" t="inlineStr">
        <is>
          <t>Manuela</t>
        </is>
      </c>
      <c r="C11" s="10" t="inlineStr">
        <is>
          <t>Feminino</t>
        </is>
      </c>
      <c r="D11" s="10" t="inlineStr">
        <is>
          <t>Hebraica</t>
        </is>
      </c>
      <c r="E11" s="11" t="inlineStr">
        <is>
          <t>Deus está conosco</t>
        </is>
      </c>
      <c r="F11" s="12" t="n">
        <v>70</v>
      </c>
      <c r="G11" s="13" t="n">
        <v>8</v>
      </c>
      <c r="H11" s="13" t="n">
        <v>8</v>
      </c>
      <c r="I11" s="10" t="inlineStr">
        <is>
          <t>Sim</t>
        </is>
      </c>
      <c r="J11" s="6" t="n">
        <v>200</v>
      </c>
      <c r="K11" s="10" t="inlineStr">
        <is>
          <t>Escolhido</t>
        </is>
      </c>
      <c r="L11" s="11" t="inlineStr">
        <is>
          <t>Maria Oliveira</t>
        </is>
      </c>
      <c r="M11" s="14" t="n">
        <v>46223</v>
      </c>
      <c r="N11" s="11" t="inlineStr">
        <is>
          <t>Campinas — homenagem à bisavó paterna.</t>
        </is>
      </c>
      <c r="O11" s="15">
        <f>ROUND(AVERAGE(G11:H11)*0.6+F11*0.2+IF(I11="Sim",10,0)*0.2,2)</f>
        <v/>
      </c>
      <c r="P11" s="16">
        <f>IF(O11&gt;=8,"Excelente",IF(O11&gt;=6,"Boa opção","Reavaliar"))</f>
        <v/>
      </c>
    </row>
  </sheetData>
  <autoFilter ref="A1:P11"/>
  <conditionalFormatting sqref="P2:P11">
    <cfRule type="expression" priority="1" dxfId="0" stopIfTrue="1">
      <formula>$P2="Excelente"</formula>
    </cfRule>
    <cfRule type="expression" priority="2" dxfId="1" stopIfTrue="1">
      <formula>$P2="Reavaliar"</formula>
    </cfRule>
  </conditionalFormatting>
  <conditionalFormatting sqref="O2:O11">
    <cfRule type="expression" priority="3" dxfId="2" stopIfTrue="1">
      <formula>$O2&lt;6</formula>
    </cfRule>
  </conditionalFormatting>
  <dataValidations count="3">
    <dataValidation sqref="C2:C50" showErrorMessage="1" showInputMessage="1" allowBlank="1" errorTitle="Gênero inválido" error="Escolha: Feminino, Masculino ou Unissex." type="list">
      <formula1>"Feminino,Masculino,Unissex"</formula1>
    </dataValidation>
    <dataValidation sqref="K2:K50" showErrorMessage="1" showInputMessage="1" allowBlank="1" errorTitle="Status inválido" error="Escolha: Favorito, Em análise, Descartado ou Escolhido." type="list">
      <formula1>"Favorito,Em análise,Descartado,Escolhido"</formula1>
    </dataValidation>
    <dataValidation sqref="I2:I50" showErrorMessage="1" showInputMessage="1" allowBlank="1" errorTitle="Valor inválido" error="Escolha apenas Sim ou Não." type="list">
      <formula1>"Sim,Não"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  <col width="18" customWidth="1" min="3" max="3"/>
    <col width="20" customWidth="1" min="4" max="4"/>
  </cols>
  <sheetData>
    <row r="1" ht="28" customHeight="1">
      <c r="A1" s="17" t="inlineStr">
        <is>
          <t>Resumo — Análise e Seleção de Nomes</t>
        </is>
      </c>
    </row>
    <row r="3">
      <c r="A3" s="18" t="inlineStr">
        <is>
          <t>Indicadores Principais</t>
        </is>
      </c>
      <c r="B3" s="18" t="n"/>
    </row>
    <row r="4">
      <c r="A4" s="3" t="inlineStr">
        <is>
          <t>Total de nomes cadastrados</t>
        </is>
      </c>
      <c r="B4" s="19">
        <f>COUNTA('Cadastro de Nomes'!B2:B11)</f>
        <v/>
      </c>
    </row>
    <row r="5">
      <c r="A5" s="11" t="inlineStr">
        <is>
          <t>Média da popularidade (0-100)</t>
        </is>
      </c>
      <c r="B5" s="20">
        <f>IFERROR(AVERAGE('Cadastro de Nomes'!F2:F11),0)</f>
        <v/>
      </c>
    </row>
    <row r="6">
      <c r="A6" s="3" t="inlineStr">
        <is>
          <t>Média da pontuação final</t>
        </is>
      </c>
      <c r="B6" s="21">
        <f>IFERROR(AVERAGE('Cadastro de Nomes'!O2:O11),0)</f>
        <v/>
      </c>
    </row>
    <row r="7">
      <c r="A7" s="11" t="inlineStr">
        <is>
          <t>Total de favoritos</t>
        </is>
      </c>
      <c r="B7" s="22">
        <f>COUNTIF('Cadastro de Nomes'!K2:K11,"Favorito")</f>
        <v/>
      </c>
    </row>
    <row r="8">
      <c r="A8" s="3" t="inlineStr">
        <is>
          <t>% que combinam com o sobrenome</t>
        </is>
      </c>
      <c r="B8" s="23">
        <f>IFERROR(COUNTIF('Cadastro de Nomes'!I2:I11,"Sim")/COUNTA('Cadastro de Nomes'!I2:I11),0)</f>
        <v/>
      </c>
    </row>
    <row r="9">
      <c r="A9" s="11" t="inlineStr">
        <is>
          <t>Custo médio de personalização</t>
        </is>
      </c>
      <c r="B9" s="24">
        <f>IFERROR(AVERAGE('Cadastro de Nomes'!J2:J11),0)</f>
        <v/>
      </c>
    </row>
    <row r="11">
      <c r="A11" s="25" t="inlineStr">
        <is>
          <t>Resumo por Gênero</t>
        </is>
      </c>
      <c r="B11" s="25" t="n"/>
      <c r="C11" s="25" t="n"/>
      <c r="D11" s="25" t="n"/>
    </row>
    <row r="12">
      <c r="A12" s="26" t="inlineStr">
        <is>
          <t>Gênero</t>
        </is>
      </c>
      <c r="B12" s="26" t="inlineStr">
        <is>
          <t>Quantidade</t>
        </is>
      </c>
      <c r="C12" s="26" t="inlineStr">
        <is>
          <t>Pontuação média</t>
        </is>
      </c>
      <c r="D12" s="26" t="inlineStr">
        <is>
          <t>Popularidade média</t>
        </is>
      </c>
    </row>
    <row r="13">
      <c r="A13" s="11" t="inlineStr">
        <is>
          <t>Feminino</t>
        </is>
      </c>
      <c r="B13" s="27">
        <f>COUNTIF('Cadastro de Nomes'!$C$2:$C$11,A13)</f>
        <v/>
      </c>
      <c r="C13" s="28">
        <f>IFERROR(AVERAGEIF('Cadastro de Nomes'!$C$2:$C$11,A13,'Cadastro de Nomes'!$O$2:$O$11),0)</f>
        <v/>
      </c>
      <c r="D13" s="13">
        <f>IFERROR(AVERAGEIF('Cadastro de Nomes'!$C$2:$C$11,A13,'Cadastro de Nomes'!$F$2:$F$11),0)</f>
        <v/>
      </c>
    </row>
    <row r="14">
      <c r="A14" s="3" t="inlineStr">
        <is>
          <t>Masculino</t>
        </is>
      </c>
      <c r="B14" s="29">
        <f>COUNTIF('Cadastro de Nomes'!$C$2:$C$11,A14)</f>
        <v/>
      </c>
      <c r="C14" s="30">
        <f>IFERROR(AVERAGEIF('Cadastro de Nomes'!$C$2:$C$11,A14,'Cadastro de Nomes'!$O$2:$O$11),0)</f>
        <v/>
      </c>
      <c r="D14" s="5">
        <f>IFERROR(AVERAGEIF('Cadastro de Nomes'!$C$2:$C$11,A14,'Cadastro de Nomes'!$F$2:$F$11),0)</f>
        <v/>
      </c>
    </row>
    <row r="15">
      <c r="A15" s="11" t="inlineStr">
        <is>
          <t>Unissex</t>
        </is>
      </c>
      <c r="B15" s="27">
        <f>COUNTIF('Cadastro de Nomes'!$C$2:$C$11,A15)</f>
        <v/>
      </c>
      <c r="C15" s="28">
        <f>IFERROR(AVERAGEIF('Cadastro de Nomes'!$C$2:$C$11,A15,'Cadastro de Nomes'!$O$2:$O$11),0)</f>
        <v/>
      </c>
      <c r="D15" s="13">
        <f>IFERROR(AVERAGEIF('Cadastro de Nomes'!$C$2:$C$11,A15,'Cadastro de Nomes'!$F$2:$F$11),0)</f>
        <v/>
      </c>
    </row>
    <row r="17">
      <c r="A17" s="25" t="inlineStr">
        <is>
          <t>Nomes por Status</t>
        </is>
      </c>
      <c r="B17" s="25" t="n"/>
    </row>
    <row r="18">
      <c r="A18" s="26" t="inlineStr">
        <is>
          <t>Status</t>
        </is>
      </c>
      <c r="B18" s="26" t="inlineStr">
        <is>
          <t>Quantidade</t>
        </is>
      </c>
    </row>
    <row r="19">
      <c r="A19" s="11" t="inlineStr">
        <is>
          <t>Favorito</t>
        </is>
      </c>
      <c r="B19" s="27">
        <f>COUNTIF('Cadastro de Nomes'!$K$2:$K$11,A19)</f>
        <v/>
      </c>
    </row>
    <row r="20">
      <c r="A20" s="3" t="inlineStr">
        <is>
          <t>Em análise</t>
        </is>
      </c>
      <c r="B20" s="29">
        <f>COUNTIF('Cadastro de Nomes'!$K$2:$K$11,A20)</f>
        <v/>
      </c>
    </row>
    <row r="21">
      <c r="A21" s="11" t="inlineStr">
        <is>
          <t>Descartado</t>
        </is>
      </c>
      <c r="B21" s="27">
        <f>COUNTIF('Cadastro de Nomes'!$K$2:$K$11,A21)</f>
        <v/>
      </c>
    </row>
    <row r="22">
      <c r="A22" s="3" t="inlineStr">
        <is>
          <t>Escolhido</t>
        </is>
      </c>
      <c r="B22" s="29">
        <f>COUNTIF('Cadastro de Nomes'!$K$2:$K$11,A22)</f>
        <v/>
      </c>
    </row>
    <row r="24">
      <c r="A24" s="25" t="inlineStr">
        <is>
          <t>Busca de Nome (detalhes)</t>
        </is>
      </c>
      <c r="B24" s="25" t="n"/>
      <c r="C24" s="25" t="n"/>
    </row>
    <row r="25">
      <c r="A25" s="31" t="inlineStr">
        <is>
          <t>Digite um nome:</t>
        </is>
      </c>
      <c r="B25" s="32" t="inlineStr">
        <is>
          <t>Helena</t>
        </is>
      </c>
    </row>
    <row r="26">
      <c r="A26" s="3" t="inlineStr">
        <is>
          <t>Origem</t>
        </is>
      </c>
      <c r="B26" s="33">
        <f>IF($B$25="","",IFERROR(VLOOKUP($B$25,'Cadastro de Nomes'!$B$2:$P$11,3,FALSE),"Nome não encontrado"))</f>
        <v/>
      </c>
    </row>
    <row r="27">
      <c r="A27" s="11" t="inlineStr">
        <is>
          <t>Significado</t>
        </is>
      </c>
      <c r="B27" s="34">
        <f>IF($B$25="","",IFERROR(VLOOKUP($B$25,'Cadastro de Nomes'!$B$2:$P$11,4,FALSE),"Nome não encontrado"))</f>
        <v/>
      </c>
    </row>
    <row r="28">
      <c r="A28" s="3" t="inlineStr">
        <is>
          <t>Classificação</t>
        </is>
      </c>
      <c r="B28" s="33">
        <f>IF($B$25="","",IFERROR(VLOOKUP($B$25,'Cadastro de Nomes'!$B$2:$P$11,15,FALSE),"Nome não encontrado"))</f>
        <v/>
      </c>
    </row>
  </sheetData>
  <mergeCells count="5">
    <mergeCell ref="A1:D1"/>
    <mergeCell ref="A3:B3"/>
    <mergeCell ref="A11:D11"/>
    <mergeCell ref="A17:B17"/>
    <mergeCell ref="A24:C2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4"/>
  <sheetViews>
    <sheetView workbookViewId="0">
      <selection activeCell="A1" sqref="A1"/>
    </sheetView>
  </sheetViews>
  <sheetFormatPr baseColWidth="8" defaultRowHeight="15"/>
  <cols>
    <col width="40" customWidth="1" min="1" max="1"/>
    <col width="30" customWidth="1" min="2" max="2"/>
    <col width="30" customWidth="1" min="3" max="3"/>
    <col width="30" customWidth="1" min="4" max="4"/>
  </cols>
  <sheetData>
    <row r="1" ht="28" customHeight="1">
      <c r="A1" s="17" t="inlineStr">
        <is>
          <t>Instruções de Uso — Workbook Nomes</t>
        </is>
      </c>
    </row>
    <row r="3">
      <c r="A3" s="18" t="inlineStr">
        <is>
          <t>Como cadastrar novos nomes</t>
        </is>
      </c>
      <c r="B3" s="18" t="n"/>
      <c r="C3" s="18" t="n"/>
      <c r="D3" s="18" t="n"/>
    </row>
    <row r="4" ht="20" customHeight="1">
      <c r="A4" s="3" t="inlineStr">
        <is>
          <t>1. Abra a planilha 'Cadastro de Nomes' e preencha uma nova linha abaixo da última.</t>
        </is>
      </c>
      <c r="B4" s="35" t="n"/>
      <c r="C4" s="35" t="n"/>
      <c r="D4" s="35" t="n"/>
    </row>
    <row r="5" ht="20" customHeight="1">
      <c r="A5" s="11" t="inlineStr">
        <is>
          <t>2. Informe ID sequencial, Nome, Gênero (lista suspensa), Origem e Significado.</t>
        </is>
      </c>
      <c r="B5" s="36" t="n"/>
      <c r="C5" s="36" t="n"/>
      <c r="D5" s="36" t="n"/>
    </row>
    <row r="6" ht="20" customHeight="1">
      <c r="A6" s="3" t="inlineStr">
        <is>
          <t>3. Atribua notas de 0 a 10 para a família e para a facilidade de pronúncia, e a popularidade de 0 a 100.</t>
        </is>
      </c>
      <c r="B6" s="35" t="n"/>
      <c r="C6" s="35" t="n"/>
      <c r="D6" s="35" t="n"/>
    </row>
    <row r="7" ht="20" customHeight="1">
      <c r="A7" s="11" t="inlineStr">
        <is>
          <t>4. Escolha 'Sim' ou 'Não' em 'Combina com Sobrenome?' e informe o custo estimado em R$.</t>
        </is>
      </c>
      <c r="B7" s="36" t="n"/>
      <c r="C7" s="36" t="n"/>
      <c r="D7" s="36" t="n"/>
    </row>
    <row r="8" ht="20" customHeight="1">
      <c r="A8" s="3" t="inlineStr">
        <is>
          <t>5. Defina o Status (Favorito, Em análise, Descartado ou Escolhido) e a data no formato DD/MM/AAAA.</t>
        </is>
      </c>
      <c r="B8" s="35" t="n"/>
      <c r="C8" s="35" t="n"/>
      <c r="D8" s="35" t="n"/>
    </row>
    <row r="9" ht="20" customHeight="1">
      <c r="A9" s="11" t="inlineStr">
        <is>
          <t>6. A Pontuação Final e a Classificação são calculadas automaticamente por fórmulas.</t>
        </is>
      </c>
      <c r="B9" s="36" t="n"/>
      <c r="C9" s="36" t="n"/>
      <c r="D9" s="36" t="n"/>
    </row>
    <row r="11">
      <c r="A11" s="18" t="inlineStr">
        <is>
          <t>Significado das colunas</t>
        </is>
      </c>
      <c r="B11" s="18" t="n"/>
      <c r="C11" s="18" t="n"/>
      <c r="D11" s="18" t="n"/>
    </row>
    <row r="12" ht="20" customHeight="1">
      <c r="A12" s="3" t="inlineStr">
        <is>
          <t>ID: número sequencial do registro. Nome: o nome avaliado. Gênero: Feminino, Masculino ou Unissex.</t>
        </is>
      </c>
      <c r="B12" s="35" t="n"/>
      <c r="C12" s="35" t="n"/>
      <c r="D12" s="35" t="n"/>
    </row>
    <row r="13" ht="20" customHeight="1">
      <c r="A13" s="11" t="inlineStr">
        <is>
          <t>Origem e Significado: contexto histórico e cultural do nome.</t>
        </is>
      </c>
      <c r="B13" s="36" t="n"/>
      <c r="C13" s="36" t="n"/>
      <c r="D13" s="36" t="n"/>
    </row>
    <row r="14" ht="20" customHeight="1">
      <c r="A14" s="3" t="inlineStr">
        <is>
          <t>Popularidade Brasil (0-100): quão comum o nome é no país.</t>
        </is>
      </c>
      <c r="B14" s="35" t="n"/>
      <c r="C14" s="35" t="n"/>
      <c r="D14" s="35" t="n"/>
    </row>
    <row r="15" ht="20" customHeight="1">
      <c r="A15" s="11" t="inlineStr">
        <is>
          <t>Nota da Família e Facilidade de Pronúncia: avaliações subjetivas de 0 a 10.</t>
        </is>
      </c>
      <c r="B15" s="36" t="n"/>
      <c r="C15" s="36" t="n"/>
      <c r="D15" s="36" t="n"/>
    </row>
    <row r="16" ht="20" customHeight="1">
      <c r="A16" s="3" t="inlineStr">
        <is>
          <t>Custo Estimado de Personalização: valor em R$ para itens personalizados (placas, bordados etc.).</t>
        </is>
      </c>
      <c r="B16" s="35" t="n"/>
      <c r="C16" s="35" t="n"/>
      <c r="D16" s="35" t="n"/>
    </row>
    <row r="17" ht="20" customHeight="1">
      <c r="A17" s="11" t="inlineStr">
        <is>
          <t>Pontuação Final: média ponderada das notas, popularidade e combinação com o sobrenome.</t>
        </is>
      </c>
      <c r="B17" s="36" t="n"/>
      <c r="C17" s="36" t="n"/>
      <c r="D17" s="36" t="n"/>
    </row>
    <row r="18" ht="20" customHeight="1">
      <c r="A18" s="3" t="inlineStr">
        <is>
          <t>Classificação: Excelente (&gt;= 8), Boa opção (&gt;= 6) ou Reavaliar (&lt; 6).</t>
        </is>
      </c>
      <c r="B18" s="35" t="n"/>
      <c r="C18" s="35" t="n"/>
      <c r="D18" s="35" t="n"/>
    </row>
    <row r="20">
      <c r="A20" s="18" t="inlineStr">
        <is>
          <t>Como usar os filtros e a busca</t>
        </is>
      </c>
      <c r="B20" s="18" t="n"/>
      <c r="C20" s="18" t="n"/>
      <c r="D20" s="18" t="n"/>
    </row>
    <row r="21" ht="20" customHeight="1">
      <c r="A21" s="11" t="inlineStr">
        <is>
          <t>Use as setas de filtro na linha de cabeçalho do cadastro para filtrar por gênero, status ou classificação.</t>
        </is>
      </c>
      <c r="B21" s="36" t="n"/>
      <c r="C21" s="36" t="n"/>
      <c r="D21" s="36" t="n"/>
    </row>
    <row r="22" ht="20" customHeight="1">
      <c r="A22" s="3" t="inlineStr">
        <is>
          <t>Na planilha 'Resumo', digite um nome na célula amarela da seção 'Busca de Nome' para ver origem,</t>
        </is>
      </c>
      <c r="B22" s="35" t="n"/>
      <c r="C22" s="35" t="n"/>
      <c r="D22" s="35" t="n"/>
    </row>
    <row r="23" ht="20" customHeight="1">
      <c r="A23" s="11" t="inlineStr">
        <is>
          <t>significado e classificação automaticamente (função PROCV/VLOOKUP).</t>
        </is>
      </c>
      <c r="B23" s="36" t="n"/>
      <c r="C23" s="36" t="n"/>
      <c r="D23" s="36" t="n"/>
    </row>
    <row r="25">
      <c r="A25" s="18" t="inlineStr">
        <is>
          <t>Como interpretar a pontuação</t>
        </is>
      </c>
      <c r="B25" s="18" t="n"/>
      <c r="C25" s="18" t="n"/>
      <c r="D25" s="18" t="n"/>
    </row>
    <row r="26" ht="20" customHeight="1">
      <c r="A26" s="3" t="inlineStr">
        <is>
          <t>A Pontuação Final combina 60% das notas da família e pronúncia, 20% da popularidade</t>
        </is>
      </c>
      <c r="B26" s="35" t="n"/>
      <c r="C26" s="35" t="n"/>
      <c r="D26" s="35" t="n"/>
    </row>
    <row r="27" ht="20" customHeight="1">
      <c r="A27" s="11" t="inlineStr">
        <is>
          <t>e 20% do bônus por combinar com o sobrenome. Quanto maior, melhor a opção.</t>
        </is>
      </c>
      <c r="B27" s="36" t="n"/>
      <c r="C27" s="36" t="n"/>
      <c r="D27" s="36" t="n"/>
    </row>
    <row r="28" ht="20" customHeight="1">
      <c r="A28" s="3" t="inlineStr">
        <is>
          <t>Os gráficos no 'Resumo' mostram a pontuação por nome, a distribuição por gênero e os status.</t>
        </is>
      </c>
      <c r="B28" s="35" t="n"/>
      <c r="C28" s="35" t="n"/>
      <c r="D28" s="35" t="n"/>
    </row>
    <row r="30">
      <c r="A30" s="18" t="inlineStr">
        <is>
          <t>Legenda de cores</t>
        </is>
      </c>
      <c r="B30" s="18" t="n"/>
      <c r="C30" s="18" t="n"/>
      <c r="D30" s="18" t="n"/>
    </row>
    <row r="31" ht="20" customHeight="1">
      <c r="A31" s="11" t="inlineStr">
        <is>
          <t>Células AMARELAS (#FFFBEB) são campos de entrada: edite livremente.</t>
        </is>
      </c>
      <c r="B31" s="36" t="n"/>
      <c r="C31" s="36" t="n"/>
      <c r="D31" s="36" t="n"/>
    </row>
    <row r="32" ht="20" customHeight="1">
      <c r="A32" s="3" t="inlineStr">
        <is>
          <t>VERDE indica resultados positivos (classificação 'Excelente' e indicadores).</t>
        </is>
      </c>
      <c r="B32" s="35" t="n"/>
      <c r="C32" s="35" t="n"/>
      <c r="D32" s="35" t="n"/>
    </row>
    <row r="33" ht="20" customHeight="1">
      <c r="A33" s="11" t="inlineStr">
        <is>
          <t>VERMELHO indica alertas: classificação 'Reavaliar' ou pontuação abaixo de 6.</t>
        </is>
      </c>
      <c r="B33" s="36" t="n"/>
      <c r="C33" s="36" t="n"/>
      <c r="D33" s="36" t="n"/>
    </row>
    <row r="34" ht="20" customHeight="1">
      <c r="A34" s="3" t="inlineStr">
        <is>
          <t>Linhas alternadas em cinza-claro facilitam a leitura das tabelas.</t>
        </is>
      </c>
      <c r="B34" s="35" t="n"/>
      <c r="C34" s="35" t="n"/>
      <c r="D34" s="35" t="n"/>
    </row>
  </sheetData>
  <mergeCells count="29">
    <mergeCell ref="A1:D1"/>
    <mergeCell ref="A3:D3"/>
    <mergeCell ref="A4:D4"/>
    <mergeCell ref="A5:D5"/>
    <mergeCell ref="A6:D6"/>
    <mergeCell ref="A7:D7"/>
    <mergeCell ref="A8:D8"/>
    <mergeCell ref="A9:D9"/>
    <mergeCell ref="A11:D11"/>
    <mergeCell ref="A12:D12"/>
    <mergeCell ref="A13:D13"/>
    <mergeCell ref="A14:D14"/>
    <mergeCell ref="A15:D15"/>
    <mergeCell ref="A16:D16"/>
    <mergeCell ref="A17:D17"/>
    <mergeCell ref="A18:D18"/>
    <mergeCell ref="A20:D20"/>
    <mergeCell ref="A21:D21"/>
    <mergeCell ref="A22:D22"/>
    <mergeCell ref="A23:D23"/>
    <mergeCell ref="A25:D25"/>
    <mergeCell ref="A26:D26"/>
    <mergeCell ref="A27:D27"/>
    <mergeCell ref="A28:D28"/>
    <mergeCell ref="A30:D30"/>
    <mergeCell ref="A31:D31"/>
    <mergeCell ref="A32:D32"/>
    <mergeCell ref="A33:D33"/>
    <mergeCell ref="A34:D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2026-07-29T04:46:25Z</dcterms:created>
  <dcterms:modified xmlns:dcterms="http://purl.org/dc/terms/" xmlns:xsi="http://www.w3.org/2001/XMLSchema-instance" xsi:type="dcterms:W3CDTF">2026-07-29T04:46:25Z</dcterms:modified>
</cp:coreProperties>
</file>