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ade Horária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hh:mm"/>
    <numFmt numFmtId="165" formatCode="0.0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5E7EB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3" fillId="3" borderId="1" pivotButton="0" quotePrefix="0" xfId="0"/>
    <xf numFmtId="1" fontId="0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3" fillId="5" borderId="1" pivotButton="0" quotePrefix="0" xfId="0"/>
    <xf numFmtId="1" fontId="0" fillId="5" borderId="1" applyAlignment="1" pivotButton="0" quotePrefix="0" xfId="0">
      <alignment horizontal="center" vertical="center" wrapText="1"/>
    </xf>
    <xf numFmtId="0" fontId="4" fillId="6" borderId="1" pivotButton="0" quotePrefix="0" xfId="0"/>
    <xf numFmtId="0" fontId="0" fillId="6" borderId="1" pivotButton="0" quotePrefix="0" xfId="0"/>
    <xf numFmtId="0" fontId="4" fillId="6" borderId="1" applyAlignment="1" pivotButton="0" quotePrefix="0" xfId="0">
      <alignment horizontal="right"/>
    </xf>
    <xf numFmtId="165" fontId="4" fillId="6" borderId="1" pivotButton="0" quotePrefix="0" xfId="0"/>
    <xf numFmtId="0" fontId="4" fillId="3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1" fontId="4" fillId="5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Horas Semanais por Professor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'Resumo'!$A$12:$A$19</f>
            </numRef>
          </cat>
          <val>
            <numRef>
              <f>'Resumo'!$B$12:$B$19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Professor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Horas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Horas por Disciplina</a:t>
            </a:r>
          </a:p>
        </rich>
      </tx>
    </title>
    <plotArea>
      <pieChart>
        <varyColors val="1"/>
        <ser>
          <idx val="0"/>
          <order val="0"/>
          <tx>
            <strRef>
              <f>'Resumo'!E11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'Resumo'!$D$12:$D$21</f>
            </numRef>
          </cat>
          <val>
            <numRef>
              <f>'Resumo'!$E$12:$E$21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20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6" customWidth="1" min="4" max="4"/>
    <col width="16" customWidth="1" min="5" max="5"/>
    <col width="9" customWidth="1" min="6" max="6"/>
    <col width="15" customWidth="1" min="7" max="7"/>
    <col width="11" customWidth="1" min="8" max="8"/>
    <col width="14" customWidth="1" min="9" max="9"/>
    <col width="11" customWidth="1" min="10" max="10"/>
    <col width="16" customWidth="1" min="12" max="12"/>
    <col width="14" customWidth="1" min="13" max="13"/>
  </cols>
  <sheetData>
    <row r="1" ht="28" customHeight="1">
      <c r="A1" s="1" t="inlineStr">
        <is>
          <t>GRADE HORÁRIA SEMANAL - ESCOLA MUNICIPAL SÃO PAULO</t>
        </is>
      </c>
    </row>
    <row r="2">
      <c r="A2" s="2" t="inlineStr">
        <is>
          <t>Dia da Semana</t>
        </is>
      </c>
      <c r="B2" s="2" t="inlineStr">
        <is>
          <t>Horário Início</t>
        </is>
      </c>
      <c r="C2" s="2" t="inlineStr">
        <is>
          <t>Horário Fim</t>
        </is>
      </c>
      <c r="D2" s="2" t="inlineStr">
        <is>
          <t>Disciplina</t>
        </is>
      </c>
      <c r="E2" s="2" t="inlineStr">
        <is>
          <t>Professor</t>
        </is>
      </c>
      <c r="F2" s="2" t="inlineStr">
        <is>
          <t>Turma</t>
        </is>
      </c>
      <c r="G2" s="2" t="inlineStr">
        <is>
          <t>Sala</t>
        </is>
      </c>
      <c r="H2" s="2" t="inlineStr">
        <is>
          <t>Duração (h)</t>
        </is>
      </c>
      <c r="I2" s="2" t="inlineStr">
        <is>
          <t>Carga Máx. Professor (h)</t>
        </is>
      </c>
      <c r="J2" s="2" t="inlineStr">
        <is>
          <t>Status</t>
        </is>
      </c>
      <c r="L2" s="3" t="inlineStr">
        <is>
          <t>Professor</t>
        </is>
      </c>
      <c r="M2" s="3" t="inlineStr">
        <is>
          <t>Carga Máx. (h)</t>
        </is>
      </c>
    </row>
    <row r="3">
      <c r="A3" s="4" t="inlineStr">
        <is>
          <t>Segunda-feira</t>
        </is>
      </c>
      <c r="B3" s="5" t="n">
        <v>0.3125</v>
      </c>
      <c r="C3" s="5" t="n">
        <v>0.3472222222222222</v>
      </c>
      <c r="D3" s="6" t="inlineStr">
        <is>
          <t>Matemática</t>
        </is>
      </c>
      <c r="E3" s="6" t="inlineStr">
        <is>
          <t>João Silva</t>
        </is>
      </c>
      <c r="F3" s="4" t="inlineStr">
        <is>
          <t>9ºA</t>
        </is>
      </c>
      <c r="G3" s="4" t="inlineStr">
        <is>
          <t>Sala 03</t>
        </is>
      </c>
      <c r="H3" s="7">
        <f>(C3-B3)*24</f>
        <v/>
      </c>
      <c r="I3" s="8">
        <f>IFERROR(VLOOKUP(E3,$L$3:$M$10,2,FALSE),0)</f>
        <v/>
      </c>
      <c r="J3" s="8">
        <f>IF(SUMIF($E$3:$E$12,E3,$H$3:$H$12)&gt;I3,"Excesso","OK")</f>
        <v/>
      </c>
      <c r="L3" s="9" t="inlineStr">
        <is>
          <t>João Silva</t>
        </is>
      </c>
      <c r="M3" s="10" t="n">
        <v>20</v>
      </c>
    </row>
    <row r="4">
      <c r="A4" s="11" t="inlineStr">
        <is>
          <t>Segunda-feira</t>
        </is>
      </c>
      <c r="B4" s="5" t="n">
        <v>0.3472222222222222</v>
      </c>
      <c r="C4" s="5" t="n">
        <v>0.3819444444444444</v>
      </c>
      <c r="D4" s="12" t="inlineStr">
        <is>
          <t>Português</t>
        </is>
      </c>
      <c r="E4" s="12" t="inlineStr">
        <is>
          <t>Maria Oliveira</t>
        </is>
      </c>
      <c r="F4" s="11" t="inlineStr">
        <is>
          <t>9ºA</t>
        </is>
      </c>
      <c r="G4" s="11" t="inlineStr">
        <is>
          <t>Sala 03</t>
        </is>
      </c>
      <c r="H4" s="13">
        <f>(C4-B4)*24</f>
        <v/>
      </c>
      <c r="I4" s="14">
        <f>IFERROR(VLOOKUP(E4,$L$3:$M$10,2,FALSE),0)</f>
        <v/>
      </c>
      <c r="J4" s="14">
        <f>IF(SUMIF($E$3:$E$12,E4,$H$3:$H$12)&gt;I4,"Excesso","OK")</f>
        <v/>
      </c>
      <c r="L4" s="15" t="inlineStr">
        <is>
          <t>Maria Oliveira</t>
        </is>
      </c>
      <c r="M4" s="16" t="n">
        <v>18</v>
      </c>
    </row>
    <row r="5">
      <c r="A5" s="4" t="inlineStr">
        <is>
          <t>Terça-feira</t>
        </is>
      </c>
      <c r="B5" s="5" t="n">
        <v>0.3125</v>
      </c>
      <c r="C5" s="5" t="n">
        <v>0.3819444444444444</v>
      </c>
      <c r="D5" s="6" t="inlineStr">
        <is>
          <t>Ciências</t>
        </is>
      </c>
      <c r="E5" s="6" t="inlineStr">
        <is>
          <t>Pedro Santos</t>
        </is>
      </c>
      <c r="F5" s="4" t="inlineStr">
        <is>
          <t>8ºC</t>
        </is>
      </c>
      <c r="G5" s="4" t="inlineStr">
        <is>
          <t>Lab de Ciências</t>
        </is>
      </c>
      <c r="H5" s="7">
        <f>(C5-B5)*24</f>
        <v/>
      </c>
      <c r="I5" s="8">
        <f>IFERROR(VLOOKUP(E5,$L$3:$M$10,2,FALSE),0)</f>
        <v/>
      </c>
      <c r="J5" s="8">
        <f>IF(SUMIF($E$3:$E$12,E5,$H$3:$H$12)&gt;I5,"Excesso","OK")</f>
        <v/>
      </c>
      <c r="L5" s="9" t="inlineStr">
        <is>
          <t>Pedro Santos</t>
        </is>
      </c>
      <c r="M5" s="10" t="n">
        <v>22</v>
      </c>
    </row>
    <row r="6">
      <c r="A6" s="11" t="inlineStr">
        <is>
          <t>Terça-feira</t>
        </is>
      </c>
      <c r="B6" s="5" t="n">
        <v>0.3958333333333333</v>
      </c>
      <c r="C6" s="5" t="n">
        <v>0.4305555555555556</v>
      </c>
      <c r="D6" s="12" t="inlineStr">
        <is>
          <t>Educação Física</t>
        </is>
      </c>
      <c r="E6" s="12" t="inlineStr">
        <is>
          <t>Ana Souza</t>
        </is>
      </c>
      <c r="F6" s="11" t="inlineStr">
        <is>
          <t>7ºB</t>
        </is>
      </c>
      <c r="G6" s="11" t="inlineStr">
        <is>
          <t>Quadra</t>
        </is>
      </c>
      <c r="H6" s="13">
        <f>(C6-B6)*24</f>
        <v/>
      </c>
      <c r="I6" s="14">
        <f>IFERROR(VLOOKUP(E6,$L$3:$M$10,2,FALSE),0)</f>
        <v/>
      </c>
      <c r="J6" s="14">
        <f>IF(SUMIF($E$3:$E$12,E6,$H$3:$H$12)&gt;I6,"Excesso","OK")</f>
        <v/>
      </c>
      <c r="L6" s="15" t="inlineStr">
        <is>
          <t>Ana Souza</t>
        </is>
      </c>
      <c r="M6" s="16" t="n">
        <v>16</v>
      </c>
    </row>
    <row r="7">
      <c r="A7" s="4" t="inlineStr">
        <is>
          <t>Quarta-feira</t>
        </is>
      </c>
      <c r="B7" s="5" t="n">
        <v>0.3125</v>
      </c>
      <c r="C7" s="5" t="n">
        <v>0.3472222222222222</v>
      </c>
      <c r="D7" s="6" t="inlineStr">
        <is>
          <t>História</t>
        </is>
      </c>
      <c r="E7" s="6" t="inlineStr">
        <is>
          <t>Carlos Pereira</t>
        </is>
      </c>
      <c r="F7" s="4" t="inlineStr">
        <is>
          <t>9ºB</t>
        </is>
      </c>
      <c r="G7" s="4" t="inlineStr">
        <is>
          <t>Sala 05</t>
        </is>
      </c>
      <c r="H7" s="7">
        <f>(C7-B7)*24</f>
        <v/>
      </c>
      <c r="I7" s="8">
        <f>IFERROR(VLOOKUP(E7,$L$3:$M$10,2,FALSE),0)</f>
        <v/>
      </c>
      <c r="J7" s="8">
        <f>IF(SUMIF($E$3:$E$12,E7,$H$3:$H$12)&gt;I7,"Excesso","OK")</f>
        <v/>
      </c>
      <c r="L7" s="9" t="inlineStr">
        <is>
          <t>Carlos Pereira</t>
        </is>
      </c>
      <c r="M7" s="10" t="n">
        <v>20</v>
      </c>
    </row>
    <row r="8">
      <c r="A8" s="11" t="inlineStr">
        <is>
          <t>Quarta-feira</t>
        </is>
      </c>
      <c r="B8" s="5" t="n">
        <v>0.3472222222222222</v>
      </c>
      <c r="C8" s="5" t="n">
        <v>0.3819444444444444</v>
      </c>
      <c r="D8" s="12" t="inlineStr">
        <is>
          <t>Geografia</t>
        </is>
      </c>
      <c r="E8" s="12" t="inlineStr">
        <is>
          <t>Juliana Costa</t>
        </is>
      </c>
      <c r="F8" s="11" t="inlineStr">
        <is>
          <t>9ºB</t>
        </is>
      </c>
      <c r="G8" s="11" t="inlineStr">
        <is>
          <t>Sala 05</t>
        </is>
      </c>
      <c r="H8" s="13">
        <f>(C8-B8)*24</f>
        <v/>
      </c>
      <c r="I8" s="14">
        <f>IFERROR(VLOOKUP(E8,$L$3:$M$10,2,FALSE),0)</f>
        <v/>
      </c>
      <c r="J8" s="14">
        <f>IF(SUMIF($E$3:$E$12,E8,$H$3:$H$12)&gt;I8,"Excesso","OK")</f>
        <v/>
      </c>
      <c r="L8" s="15" t="inlineStr">
        <is>
          <t>Juliana Costa</t>
        </is>
      </c>
      <c r="M8" s="16" t="n">
        <v>18</v>
      </c>
    </row>
    <row r="9">
      <c r="A9" s="4" t="inlineStr">
        <is>
          <t>Quinta-feira</t>
        </is>
      </c>
      <c r="B9" s="5" t="n">
        <v>0.3125</v>
      </c>
      <c r="C9" s="5" t="n">
        <v>0.3819444444444444</v>
      </c>
      <c r="D9" s="6" t="inlineStr">
        <is>
          <t>Inglês</t>
        </is>
      </c>
      <c r="E9" s="6" t="inlineStr">
        <is>
          <t>Rafael Almeida</t>
        </is>
      </c>
      <c r="F9" s="4" t="inlineStr">
        <is>
          <t>6ºA</t>
        </is>
      </c>
      <c r="G9" s="4" t="inlineStr">
        <is>
          <t>Sala 02</t>
        </is>
      </c>
      <c r="H9" s="7">
        <f>(C9-B9)*24</f>
        <v/>
      </c>
      <c r="I9" s="8">
        <f>IFERROR(VLOOKUP(E9,$L$3:$M$10,2,FALSE),0)</f>
        <v/>
      </c>
      <c r="J9" s="8">
        <f>IF(SUMIF($E$3:$E$12,E9,$H$3:$H$12)&gt;I9,"Excesso","OK")</f>
        <v/>
      </c>
      <c r="L9" s="9" t="inlineStr">
        <is>
          <t>Rafael Almeida</t>
        </is>
      </c>
      <c r="M9" s="10" t="n">
        <v>20</v>
      </c>
    </row>
    <row r="10">
      <c r="A10" s="11" t="inlineStr">
        <is>
          <t>Quinta-feira</t>
        </is>
      </c>
      <c r="B10" s="5" t="n">
        <v>0.3958333333333333</v>
      </c>
      <c r="C10" s="5" t="n">
        <v>0.4305555555555556</v>
      </c>
      <c r="D10" s="12" t="inlineStr">
        <is>
          <t>Artes</t>
        </is>
      </c>
      <c r="E10" s="12" t="inlineStr">
        <is>
          <t>Camila Ferreira</t>
        </is>
      </c>
      <c r="F10" s="11" t="inlineStr">
        <is>
          <t>6ºA</t>
        </is>
      </c>
      <c r="G10" s="11" t="inlineStr">
        <is>
          <t>Sala 02</t>
        </is>
      </c>
      <c r="H10" s="13">
        <f>(C10-B10)*24</f>
        <v/>
      </c>
      <c r="I10" s="14">
        <f>IFERROR(VLOOKUP(E10,$L$3:$M$10,2,FALSE),0)</f>
        <v/>
      </c>
      <c r="J10" s="14">
        <f>IF(SUMIF($E$3:$E$12,E10,$H$3:$H$12)&gt;I10,"Excesso","OK")</f>
        <v/>
      </c>
      <c r="L10" s="15" t="inlineStr">
        <is>
          <t>Camila Ferreira</t>
        </is>
      </c>
      <c r="M10" s="16" t="n">
        <v>16</v>
      </c>
    </row>
    <row r="11">
      <c r="A11" s="4" t="inlineStr">
        <is>
          <t>Sexta-feira</t>
        </is>
      </c>
      <c r="B11" s="5" t="n">
        <v>0.3125</v>
      </c>
      <c r="C11" s="5" t="n">
        <v>0.3819444444444444</v>
      </c>
      <c r="D11" s="6" t="inlineStr">
        <is>
          <t>Física</t>
        </is>
      </c>
      <c r="E11" s="6" t="inlineStr">
        <is>
          <t>João Silva</t>
        </is>
      </c>
      <c r="F11" s="4" t="inlineStr">
        <is>
          <t>9ºA</t>
        </is>
      </c>
      <c r="G11" s="4" t="inlineStr">
        <is>
          <t>Sala 03</t>
        </is>
      </c>
      <c r="H11" s="7">
        <f>(C11-B11)*24</f>
        <v/>
      </c>
      <c r="I11" s="8">
        <f>IFERROR(VLOOKUP(E11,$L$3:$M$10,2,FALSE),0)</f>
        <v/>
      </c>
      <c r="J11" s="8">
        <f>IF(SUMIF($E$3:$E$12,E11,$H$3:$H$12)&gt;I11,"Excesso","OK")</f>
        <v/>
      </c>
    </row>
    <row r="12">
      <c r="A12" s="11" t="inlineStr">
        <is>
          <t>Sexta-feira</t>
        </is>
      </c>
      <c r="B12" s="5" t="n">
        <v>0.3958333333333333</v>
      </c>
      <c r="C12" s="5" t="n">
        <v>0.4305555555555556</v>
      </c>
      <c r="D12" s="12" t="inlineStr">
        <is>
          <t>Química</t>
        </is>
      </c>
      <c r="E12" s="12" t="inlineStr">
        <is>
          <t>Pedro Santos</t>
        </is>
      </c>
      <c r="F12" s="11" t="inlineStr">
        <is>
          <t>8ºC</t>
        </is>
      </c>
      <c r="G12" s="11" t="inlineStr">
        <is>
          <t>Lab de Ciências</t>
        </is>
      </c>
      <c r="H12" s="13">
        <f>(C12-B12)*24</f>
        <v/>
      </c>
      <c r="I12" s="14">
        <f>IFERROR(VLOOKUP(E12,$L$3:$M$10,2,FALSE),0)</f>
        <v/>
      </c>
      <c r="J12" s="14">
        <f>IF(SUMIF($E$3:$E$12,E12,$H$3:$H$12)&gt;I12,"Excesso","OK")</f>
        <v/>
      </c>
    </row>
    <row r="13">
      <c r="A13" s="17" t="inlineStr">
        <is>
          <t>TOTAL</t>
        </is>
      </c>
      <c r="B13" s="18" t="n"/>
      <c r="C13" s="18" t="n"/>
      <c r="D13" s="18" t="n"/>
      <c r="E13" s="18" t="n"/>
      <c r="F13" s="18" t="n"/>
      <c r="G13" s="19" t="inlineStr">
        <is>
          <t>Total de Horas:</t>
        </is>
      </c>
      <c r="H13" s="20">
        <f>SUM(H3:H12)</f>
        <v/>
      </c>
      <c r="I13" s="18" t="n"/>
      <c r="J13" s="18" t="n"/>
    </row>
  </sheetData>
  <mergeCells count="1">
    <mergeCell ref="A1:J1"/>
  </mergeCells>
  <conditionalFormatting sqref="J3:J12">
    <cfRule type="expression" priority="1" dxfId="0" stopIfTrue="1">
      <formula>J3="Excesso"</formula>
    </cfRule>
    <cfRule type="expression" priority="2" dxfId="1" stopIfTrue="1">
      <formula>J3="OK"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3" customWidth="1" min="3" max="3"/>
    <col width="18" customWidth="1" min="4" max="4"/>
    <col width="16" customWidth="1" min="5" max="5"/>
  </cols>
  <sheetData>
    <row r="1" ht="28" customHeight="1">
      <c r="A1" s="1" t="inlineStr">
        <is>
          <t>RESUMO E INDICADORES DA GRADE HORÁRIA</t>
        </is>
      </c>
    </row>
    <row r="2"/>
    <row r="3">
      <c r="A3" s="2" t="inlineStr">
        <is>
          <t>Indicador</t>
        </is>
      </c>
      <c r="B3" s="2" t="inlineStr">
        <is>
          <t>Valor</t>
        </is>
      </c>
    </row>
    <row r="4">
      <c r="A4" s="9" t="inlineStr">
        <is>
          <t>Total de Aulas na Semana</t>
        </is>
      </c>
      <c r="B4" s="21">
        <f>COUNTA('Grade Horária'!D3:D12)</f>
        <v/>
      </c>
    </row>
    <row r="5">
      <c r="A5" s="15" t="inlineStr">
        <is>
          <t>Total de Horas Semanais</t>
        </is>
      </c>
      <c r="B5" s="22">
        <f>SUM('Grade Horária'!H3:H12)</f>
        <v/>
      </c>
    </row>
    <row r="6">
      <c r="A6" s="9" t="inlineStr">
        <is>
          <t>Quantidade de Professores</t>
        </is>
      </c>
      <c r="B6" s="21">
        <f>COUNTA(L3:L10)</f>
        <v/>
      </c>
    </row>
    <row r="7">
      <c r="A7" s="15" t="inlineStr">
        <is>
          <t>Quantidade de Disciplinas</t>
        </is>
      </c>
      <c r="B7" s="23">
        <f>COUNTA(D12:D21)</f>
        <v/>
      </c>
    </row>
    <row r="8">
      <c r="A8" s="9" t="inlineStr">
        <is>
          <t>Professores com Excesso de Carga</t>
        </is>
      </c>
      <c r="B8" s="21">
        <f>COUNTIF('Grade Horária'!J3:J12,"Excesso")</f>
        <v/>
      </c>
    </row>
    <row r="9"/>
    <row r="10"/>
    <row r="11">
      <c r="A11" s="3" t="inlineStr">
        <is>
          <t>Professor</t>
        </is>
      </c>
      <c r="B11" s="3" t="inlineStr">
        <is>
          <t>Horas Semanais</t>
        </is>
      </c>
      <c r="D11" s="3" t="inlineStr">
        <is>
          <t>Disciplina</t>
        </is>
      </c>
      <c r="E11" s="3" t="inlineStr">
        <is>
          <t>Horas Semanais</t>
        </is>
      </c>
    </row>
    <row r="12">
      <c r="A12" s="9" t="inlineStr">
        <is>
          <t>João Silva</t>
        </is>
      </c>
      <c r="B12" s="7">
        <f>SUMIF('Grade Horária'!$E$3:$E$12,A12,'Grade Horária'!$H$3:$H$12)</f>
        <v/>
      </c>
      <c r="D12" s="9" t="inlineStr">
        <is>
          <t>Matemática</t>
        </is>
      </c>
      <c r="E12" s="7">
        <f>SUMIF('Grade Horária'!$D$3:$D$12,D12,'Grade Horária'!$H$3:$H$12)</f>
        <v/>
      </c>
    </row>
    <row r="13">
      <c r="A13" s="15" t="inlineStr">
        <is>
          <t>Maria Oliveira</t>
        </is>
      </c>
      <c r="B13" s="13">
        <f>SUMIF('Grade Horária'!$E$3:$E$12,A13,'Grade Horária'!$H$3:$H$12)</f>
        <v/>
      </c>
      <c r="D13" s="15" t="inlineStr">
        <is>
          <t>Português</t>
        </is>
      </c>
      <c r="E13" s="13">
        <f>SUMIF('Grade Horária'!$D$3:$D$12,D13,'Grade Horária'!$H$3:$H$12)</f>
        <v/>
      </c>
    </row>
    <row r="14">
      <c r="A14" s="9" t="inlineStr">
        <is>
          <t>Pedro Santos</t>
        </is>
      </c>
      <c r="B14" s="7">
        <f>SUMIF('Grade Horária'!$E$3:$E$12,A14,'Grade Horária'!$H$3:$H$12)</f>
        <v/>
      </c>
      <c r="D14" s="9" t="inlineStr">
        <is>
          <t>Ciências</t>
        </is>
      </c>
      <c r="E14" s="7">
        <f>SUMIF('Grade Horária'!$D$3:$D$12,D14,'Grade Horária'!$H$3:$H$12)</f>
        <v/>
      </c>
    </row>
    <row r="15">
      <c r="A15" s="15" t="inlineStr">
        <is>
          <t>Ana Souza</t>
        </is>
      </c>
      <c r="B15" s="13">
        <f>SUMIF('Grade Horária'!$E$3:$E$12,A15,'Grade Horária'!$H$3:$H$12)</f>
        <v/>
      </c>
      <c r="D15" s="15" t="inlineStr">
        <is>
          <t>Educação Física</t>
        </is>
      </c>
      <c r="E15" s="13">
        <f>SUMIF('Grade Horária'!$D$3:$D$12,D15,'Grade Horária'!$H$3:$H$12)</f>
        <v/>
      </c>
    </row>
    <row r="16">
      <c r="A16" s="9" t="inlineStr">
        <is>
          <t>Carlos Pereira</t>
        </is>
      </c>
      <c r="B16" s="7">
        <f>SUMIF('Grade Horária'!$E$3:$E$12,A16,'Grade Horária'!$H$3:$H$12)</f>
        <v/>
      </c>
      <c r="D16" s="9" t="inlineStr">
        <is>
          <t>História</t>
        </is>
      </c>
      <c r="E16" s="7">
        <f>SUMIF('Grade Horária'!$D$3:$D$12,D16,'Grade Horária'!$H$3:$H$12)</f>
        <v/>
      </c>
    </row>
    <row r="17">
      <c r="A17" s="15" t="inlineStr">
        <is>
          <t>Juliana Costa</t>
        </is>
      </c>
      <c r="B17" s="13">
        <f>SUMIF('Grade Horária'!$E$3:$E$12,A17,'Grade Horária'!$H$3:$H$12)</f>
        <v/>
      </c>
      <c r="D17" s="15" t="inlineStr">
        <is>
          <t>Geografia</t>
        </is>
      </c>
      <c r="E17" s="13">
        <f>SUMIF('Grade Horária'!$D$3:$D$12,D17,'Grade Horária'!$H$3:$H$12)</f>
        <v/>
      </c>
    </row>
    <row r="18">
      <c r="A18" s="9" t="inlineStr">
        <is>
          <t>Rafael Almeida</t>
        </is>
      </c>
      <c r="B18" s="7">
        <f>SUMIF('Grade Horária'!$E$3:$E$12,A18,'Grade Horária'!$H$3:$H$12)</f>
        <v/>
      </c>
      <c r="D18" s="9" t="inlineStr">
        <is>
          <t>Inglês</t>
        </is>
      </c>
      <c r="E18" s="7">
        <f>SUMIF('Grade Horária'!$D$3:$D$12,D18,'Grade Horária'!$H$3:$H$12)</f>
        <v/>
      </c>
    </row>
    <row r="19">
      <c r="A19" s="15" t="inlineStr">
        <is>
          <t>Camila Ferreira</t>
        </is>
      </c>
      <c r="B19" s="13">
        <f>SUMIF('Grade Horária'!$E$3:$E$12,A19,'Grade Horária'!$H$3:$H$12)</f>
        <v/>
      </c>
      <c r="D19" s="15" t="inlineStr">
        <is>
          <t>Artes</t>
        </is>
      </c>
      <c r="E19" s="13">
        <f>SUMIF('Grade Horária'!$D$3:$D$12,D19,'Grade Horária'!$H$3:$H$12)</f>
        <v/>
      </c>
    </row>
    <row r="20">
      <c r="D20" s="9" t="inlineStr">
        <is>
          <t>Física</t>
        </is>
      </c>
      <c r="E20" s="7">
        <f>SUMIF('Grade Horária'!$D$3:$D$12,D20,'Grade Horária'!$H$3:$H$12)</f>
        <v/>
      </c>
    </row>
    <row r="21">
      <c r="D21" s="15" t="inlineStr">
        <is>
          <t>Química</t>
        </is>
      </c>
      <c r="E21" s="13">
        <f>SUMIF('Grade Horária'!$D$3:$D$12,D21,'Grade Horária'!$H$3:$H$12)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0" customWidth="1" min="1" max="1"/>
    <col width="90" customWidth="1" min="2" max="2"/>
  </cols>
  <sheetData>
    <row r="1" ht="28" customHeight="1">
      <c r="A1" s="1" t="inlineStr">
        <is>
          <t>INSTRUÇÕES DE USO DA PLANILHA</t>
        </is>
      </c>
    </row>
    <row r="2"/>
    <row r="3">
      <c r="A3" s="2" t="inlineStr">
        <is>
          <t>Aba</t>
        </is>
      </c>
      <c r="B3" s="2" t="inlineStr">
        <is>
          <t>Descrição</t>
        </is>
      </c>
    </row>
    <row r="4" ht="70" customHeight="1">
      <c r="A4" s="24" t="inlineStr">
        <is>
          <t>Grade Horária</t>
        </is>
      </c>
      <c r="B4" s="6" t="inlineStr">
        <is>
          <t>Contém a tabela principal com dia da semana, horário de início e fim, disciplina, professor, turma e sala de cada aula. A coluna 'Duração (h)' é calculada automaticamente a partir dos horários. A coluna 'Carga Máx. Professor' busca o limite semanal de cada professor na tabela de referência (colunas L e M) usando VLOOKUP. A coluna 'Status' indica 'OK' ou 'Excesso' comparando as horas somadas do professor com seu limite semanal.</t>
        </is>
      </c>
    </row>
    <row r="5" ht="70" customHeight="1">
      <c r="A5" s="25" t="inlineStr">
        <is>
          <t>Resumo</t>
        </is>
      </c>
      <c r="B5" s="12" t="inlineStr">
        <is>
          <t>Apresenta indicadores gerais (total de aulas, total de horas, quantidade de professores e disciplinas) e tabelas com a soma de horas por professor e por disciplina, calculadas com a função SUMIF. Também exibe um gráfico de barras (horas por professor) e um gráfico de pizza (distribuição de horas por disciplina).</t>
        </is>
      </c>
    </row>
    <row r="6" ht="70" customHeight="1">
      <c r="A6" s="24" t="inlineStr">
        <is>
          <t>Instruções</t>
        </is>
      </c>
      <c r="B6" s="6" t="inlineStr">
        <is>
          <t>Esta aba explica o funcionamento de cada parte da planilha.</t>
        </is>
      </c>
    </row>
    <row r="7" ht="70" customHeight="1">
      <c r="A7" s="25" t="inlineStr">
        <is>
          <t>Como editar</t>
        </is>
      </c>
      <c r="B7" s="12" t="inlineStr">
        <is>
          <t>Preencha as células com fundo amarelo claro (horários de início e fim) na aba 'Grade Horária'. As demais colunas com fórmulas são atualizadas automaticamente. Para adicionar um novo professor, inclua uma linha na tabela de referência (colunas L e M).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2026-07-21T17:40:50Z</dcterms:created>
  <dcterms:modified xmlns:dcterms="http://purl.org/dc/terms/" xmlns:xsi="http://www.w3.org/2001/XMLSchema-instance" xsi:type="dcterms:W3CDTF">2026-07-21T17:40:50Z</dcterms:modified>
</cp:coreProperties>
</file>