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tos" sheetId="1" state="visible" r:id="rId1"/>
    <sheet xmlns:r="http://schemas.openxmlformats.org/officeDocument/2006/relationships" name="Resumo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R$&quot; #.##0,00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4" fontId="0" fillId="3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10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4" fontId="0" fillId="5" borderId="1" applyAlignment="1" pivotButton="0" quotePrefix="0" xfId="0">
      <alignment horizontal="center" vertical="center"/>
    </xf>
    <xf numFmtId="10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0" fontId="5" fillId="6" borderId="1" pivotButton="0" quotePrefix="0" xfId="0"/>
    <xf numFmtId="164" fontId="5" fillId="6" borderId="1" pivotButton="0" quotePrefix="0" xfId="0"/>
    <xf numFmtId="10" fontId="5" fillId="6" borderId="1" pivotButton="0" quotePrefix="0" xfId="0"/>
    <xf numFmtId="0" fontId="0" fillId="0" borderId="4" pivotButton="0" quotePrefix="0" xfId="0"/>
    <xf numFmtId="164" fontId="4" fillId="0" borderId="1" pivotButton="0" quotePrefix="0" xfId="0"/>
    <xf numFmtId="10" fontId="4" fillId="0" borderId="1" pivotButton="0" quotePrefix="0" xfId="0"/>
    <xf numFmtId="0" fontId="4" fillId="0" borderId="1" applyAlignment="1" pivotButton="0" quotePrefix="0" xfId="0">
      <alignment horizontal="left" vertical="center"/>
    </xf>
    <xf numFmtId="0" fontId="0" fillId="4" borderId="1" pivotButton="0" quotePrefix="0" xfId="0"/>
    <xf numFmtId="164" fontId="0" fillId="4" borderId="1" pivotButton="0" quotePrefix="0" xfId="0"/>
    <xf numFmtId="0" fontId="0" fillId="5" borderId="1" pivotButton="0" quotePrefix="0" xfId="0"/>
    <xf numFmtId="164" fontId="0" fillId="5" borderId="1" pivotButton="0" quotePrefix="0" xfId="0"/>
    <xf numFmtId="0" fontId="2" fillId="2" borderId="1" pivotButton="0" quotePrefix="0" xfId="0"/>
    <xf numFmtId="0" fontId="3" fillId="0" borderId="1" applyAlignment="1" pivotButton="0" quotePrefix="0" xfId="0">
      <alignment horizontal="left" vertical="center" wrapText="1"/>
    </xf>
    <xf numFmtId="0" fontId="0" fillId="0" borderId="5" pivotButton="0" quotePrefix="0" xfId="0"/>
  </cellXfs>
  <cellStyles count="1">
    <cellStyle name="Normal" xfId="0" builtinId="0" hidden="0"/>
  </cellStyles>
  <dxfs count="3">
    <dxf>
      <font>
        <b val="1"/>
        <color rgb="0022C55E"/>
      </font>
      <fill>
        <patternFill patternType="solid">
          <fgColor rgb="00D1FAE5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ont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Custo, Receita e Lucro por Produto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'Resumo'!B10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'Resumo'!$A$11:$A$20</f>
            </numRef>
          </cat>
          <val>
            <numRef>
              <f>'Resumo'!$B$11:$B$20</f>
            </numRef>
          </val>
        </ser>
        <ser>
          <idx val="1"/>
          <order val="1"/>
          <tx>
            <strRef>
              <f>'Resumo'!C10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'Resumo'!$A$11:$A$20</f>
            </numRef>
          </cat>
          <val>
            <numRef>
              <f>'Resumo'!$C$11:$C$20</f>
            </numRef>
          </val>
        </ser>
        <ser>
          <idx val="2"/>
          <order val="2"/>
          <tx>
            <strRef>
              <f>'Resumo'!D10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'Resumo'!$A$11:$A$20</f>
            </numRef>
          </cat>
          <val>
            <numRef>
              <f>'Resumo'!$D$11:$D$20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Produto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do Lucro por Categoria</a:t>
            </a:r>
          </a:p>
        </rich>
      </tx>
    </title>
    <plotArea>
      <pieChart>
        <varyColors val="1"/>
        <ser>
          <idx val="0"/>
          <order val="0"/>
          <tx>
            <strRef>
              <f>'Resumo'!B22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'Resumo'!$A$23:$A$26</f>
            </numRef>
          </cat>
          <val>
            <numRef>
              <f>'Resumo'!$B$23:$B$26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720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21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4" customWidth="1" min="3" max="3"/>
    <col width="16" customWidth="1" min="4" max="4"/>
    <col width="13" customWidth="1" min="5" max="5"/>
    <col width="15" customWidth="1" min="6" max="6"/>
    <col width="16" customWidth="1" min="7" max="7"/>
    <col width="14" customWidth="1" min="8" max="8"/>
    <col width="14" customWidth="1" min="9" max="9"/>
    <col width="14" customWidth="1" min="10" max="10"/>
    <col width="12" customWidth="1" min="11" max="11"/>
    <col width="11" customWidth="1" min="12" max="12"/>
  </cols>
  <sheetData>
    <row r="1">
      <c r="A1" s="1" t="inlineStr">
        <is>
          <t>CONTROLE DE CUSTOS E LUCROS - 2026</t>
        </is>
      </c>
    </row>
    <row r="2"/>
    <row r="3">
      <c r="A3" s="2" t="inlineStr">
        <is>
          <t>Código</t>
        </is>
      </c>
      <c r="B3" s="2" t="inlineStr">
        <is>
          <t>Produto</t>
        </is>
      </c>
      <c r="C3" s="2" t="inlineStr">
        <is>
          <t>Categoria</t>
        </is>
      </c>
      <c r="D3" s="2" t="inlineStr">
        <is>
          <t>Cidade</t>
        </is>
      </c>
      <c r="E3" s="2" t="inlineStr">
        <is>
          <t>Qtd. Vendida</t>
        </is>
      </c>
      <c r="F3" s="2" t="inlineStr">
        <is>
          <t>Custo Unitário</t>
        </is>
      </c>
      <c r="G3" s="2" t="inlineStr">
        <is>
          <t>Preço Venda Unit.</t>
        </is>
      </c>
      <c r="H3" s="2" t="inlineStr">
        <is>
          <t>Custo Total</t>
        </is>
      </c>
      <c r="I3" s="2" t="inlineStr">
        <is>
          <t>Receita Total</t>
        </is>
      </c>
      <c r="J3" s="2" t="inlineStr">
        <is>
          <t>Lucro Total</t>
        </is>
      </c>
      <c r="K3" s="2" t="inlineStr">
        <is>
          <t>Margem (%)</t>
        </is>
      </c>
      <c r="L3" s="2" t="inlineStr">
        <is>
          <t>Status</t>
        </is>
      </c>
    </row>
    <row r="4">
      <c r="A4" s="3" t="inlineStr">
        <is>
          <t>PRD-001</t>
        </is>
      </c>
      <c r="B4" s="4" t="inlineStr">
        <is>
          <t>Notebook</t>
        </is>
      </c>
      <c r="C4" s="3" t="inlineStr">
        <is>
          <t>Eletrônicos</t>
        </is>
      </c>
      <c r="D4" s="3" t="inlineStr">
        <is>
          <t>São Paulo</t>
        </is>
      </c>
      <c r="E4" s="3" t="n">
        <v>12</v>
      </c>
      <c r="F4" s="5" t="n">
        <v>1800</v>
      </c>
      <c r="G4" s="5" t="n">
        <v>2600</v>
      </c>
      <c r="H4" s="6">
        <f>E4*F4</f>
        <v/>
      </c>
      <c r="I4" s="6">
        <f>E4*G4</f>
        <v/>
      </c>
      <c r="J4" s="6">
        <f>I4-H4</f>
        <v/>
      </c>
      <c r="K4" s="7">
        <f>IFERROR(J4/I4,0)</f>
        <v/>
      </c>
      <c r="L4" s="8">
        <f>IF(K4&gt;=0.3,"Ótimo",IF(K4&gt;=0.15,"Bom","Atenção"))</f>
        <v/>
      </c>
    </row>
    <row r="5">
      <c r="A5" s="9" t="inlineStr">
        <is>
          <t>PRD-002</t>
        </is>
      </c>
      <c r="B5" s="10" t="inlineStr">
        <is>
          <t>Smartphone</t>
        </is>
      </c>
      <c r="C5" s="9" t="inlineStr">
        <is>
          <t>Eletrônicos</t>
        </is>
      </c>
      <c r="D5" s="9" t="inlineStr">
        <is>
          <t>Rio de Janeiro</t>
        </is>
      </c>
      <c r="E5" s="9" t="n">
        <v>20</v>
      </c>
      <c r="F5" s="5" t="n">
        <v>950</v>
      </c>
      <c r="G5" s="5" t="n">
        <v>1450</v>
      </c>
      <c r="H5" s="11">
        <f>E5*F5</f>
        <v/>
      </c>
      <c r="I5" s="11">
        <f>E5*G5</f>
        <v/>
      </c>
      <c r="J5" s="11">
        <f>I5-H5</f>
        <v/>
      </c>
      <c r="K5" s="12">
        <f>IFERROR(J5/I5,0)</f>
        <v/>
      </c>
      <c r="L5" s="13">
        <f>IF(K5&gt;=0.3,"Ótimo",IF(K5&gt;=0.15,"Bom","Atenção"))</f>
        <v/>
      </c>
    </row>
    <row r="6">
      <c r="A6" s="3" t="inlineStr">
        <is>
          <t>PRD-003</t>
        </is>
      </c>
      <c r="B6" s="4" t="inlineStr">
        <is>
          <t>Fone de Ouvido</t>
        </is>
      </c>
      <c r="C6" s="3" t="inlineStr">
        <is>
          <t>Eletrônicos</t>
        </is>
      </c>
      <c r="D6" s="3" t="inlineStr">
        <is>
          <t>Belo Horizonte</t>
        </is>
      </c>
      <c r="E6" s="3" t="n">
        <v>35</v>
      </c>
      <c r="F6" s="5" t="n">
        <v>60</v>
      </c>
      <c r="G6" s="5" t="n">
        <v>120</v>
      </c>
      <c r="H6" s="6">
        <f>E6*F6</f>
        <v/>
      </c>
      <c r="I6" s="6">
        <f>E6*G6</f>
        <v/>
      </c>
      <c r="J6" s="6">
        <f>I6-H6</f>
        <v/>
      </c>
      <c r="K6" s="7">
        <f>IFERROR(J6/I6,0)</f>
        <v/>
      </c>
      <c r="L6" s="8">
        <f>IF(K6&gt;=0.3,"Ótimo",IF(K6&gt;=0.15,"Bom","Atenção"))</f>
        <v/>
      </c>
    </row>
    <row r="7">
      <c r="A7" s="9" t="inlineStr">
        <is>
          <t>PRD-004</t>
        </is>
      </c>
      <c r="B7" s="10" t="inlineStr">
        <is>
          <t>Camiseta</t>
        </is>
      </c>
      <c r="C7" s="9" t="inlineStr">
        <is>
          <t>Vestuário</t>
        </is>
      </c>
      <c r="D7" s="9" t="inlineStr">
        <is>
          <t>Curitiba</t>
        </is>
      </c>
      <c r="E7" s="9" t="n">
        <v>60</v>
      </c>
      <c r="F7" s="5" t="n">
        <v>20</v>
      </c>
      <c r="G7" s="5" t="n">
        <v>45</v>
      </c>
      <c r="H7" s="11">
        <f>E7*F7</f>
        <v/>
      </c>
      <c r="I7" s="11">
        <f>E7*G7</f>
        <v/>
      </c>
      <c r="J7" s="11">
        <f>I7-H7</f>
        <v/>
      </c>
      <c r="K7" s="12">
        <f>IFERROR(J7/I7,0)</f>
        <v/>
      </c>
      <c r="L7" s="13">
        <f>IF(K7&gt;=0.3,"Ótimo",IF(K7&gt;=0.15,"Bom","Atenção"))</f>
        <v/>
      </c>
    </row>
    <row r="8">
      <c r="A8" s="3" t="inlineStr">
        <is>
          <t>PRD-005</t>
        </is>
      </c>
      <c r="B8" s="4" t="inlineStr">
        <is>
          <t>Tênis</t>
        </is>
      </c>
      <c r="C8" s="3" t="inlineStr">
        <is>
          <t>Vestuário</t>
        </is>
      </c>
      <c r="D8" s="3" t="inlineStr">
        <is>
          <t>Porto Alegre</t>
        </is>
      </c>
      <c r="E8" s="3" t="n">
        <v>25</v>
      </c>
      <c r="F8" s="5" t="n">
        <v>90</v>
      </c>
      <c r="G8" s="5" t="n">
        <v>190</v>
      </c>
      <c r="H8" s="6">
        <f>E8*F8</f>
        <v/>
      </c>
      <c r="I8" s="6">
        <f>E8*G8</f>
        <v/>
      </c>
      <c r="J8" s="6">
        <f>I8-H8</f>
        <v/>
      </c>
      <c r="K8" s="7">
        <f>IFERROR(J8/I8,0)</f>
        <v/>
      </c>
      <c r="L8" s="8">
        <f>IF(K8&gt;=0.3,"Ótimo",IF(K8&gt;=0.15,"Bom","Atenção"))</f>
        <v/>
      </c>
    </row>
    <row r="9">
      <c r="A9" s="9" t="inlineStr">
        <is>
          <t>PRD-006</t>
        </is>
      </c>
      <c r="B9" s="10" t="inlineStr">
        <is>
          <t>Mochila</t>
        </is>
      </c>
      <c r="C9" s="9" t="inlineStr">
        <is>
          <t>Vestuário</t>
        </is>
      </c>
      <c r="D9" s="9" t="inlineStr">
        <is>
          <t>Salvador</t>
        </is>
      </c>
      <c r="E9" s="9" t="n">
        <v>18</v>
      </c>
      <c r="F9" s="5" t="n">
        <v>55</v>
      </c>
      <c r="G9" s="5" t="n">
        <v>110</v>
      </c>
      <c r="H9" s="11">
        <f>E9*F9</f>
        <v/>
      </c>
      <c r="I9" s="11">
        <f>E9*G9</f>
        <v/>
      </c>
      <c r="J9" s="11">
        <f>I9-H9</f>
        <v/>
      </c>
      <c r="K9" s="12">
        <f>IFERROR(J9/I9,0)</f>
        <v/>
      </c>
      <c r="L9" s="13">
        <f>IF(K9&gt;=0.3,"Ótimo",IF(K9&gt;=0.15,"Bom","Atenção"))</f>
        <v/>
      </c>
    </row>
    <row r="10">
      <c r="A10" s="3" t="inlineStr">
        <is>
          <t>PRD-007</t>
        </is>
      </c>
      <c r="B10" s="4" t="inlineStr">
        <is>
          <t>Sofá</t>
        </is>
      </c>
      <c r="C10" s="3" t="inlineStr">
        <is>
          <t>Móveis</t>
        </is>
      </c>
      <c r="D10" s="3" t="inlineStr">
        <is>
          <t>Recife</t>
        </is>
      </c>
      <c r="E10" s="3" t="n">
        <v>6</v>
      </c>
      <c r="F10" s="5" t="n">
        <v>700</v>
      </c>
      <c r="G10" s="5" t="n">
        <v>1350</v>
      </c>
      <c r="H10" s="6">
        <f>E10*F10</f>
        <v/>
      </c>
      <c r="I10" s="6">
        <f>E10*G10</f>
        <v/>
      </c>
      <c r="J10" s="6">
        <f>I10-H10</f>
        <v/>
      </c>
      <c r="K10" s="7">
        <f>IFERROR(J10/I10,0)</f>
        <v/>
      </c>
      <c r="L10" s="8">
        <f>IF(K10&gt;=0.3,"Ótimo",IF(K10&gt;=0.15,"Bom","Atenção"))</f>
        <v/>
      </c>
    </row>
    <row r="11">
      <c r="A11" s="9" t="inlineStr">
        <is>
          <t>PRD-008</t>
        </is>
      </c>
      <c r="B11" s="10" t="inlineStr">
        <is>
          <t>Cadeira</t>
        </is>
      </c>
      <c r="C11" s="9" t="inlineStr">
        <is>
          <t>Móveis</t>
        </is>
      </c>
      <c r="D11" s="9" t="inlineStr">
        <is>
          <t>Fortaleza</t>
        </is>
      </c>
      <c r="E11" s="9" t="n">
        <v>15</v>
      </c>
      <c r="F11" s="5" t="n">
        <v>150</v>
      </c>
      <c r="G11" s="5" t="n">
        <v>320</v>
      </c>
      <c r="H11" s="11">
        <f>E11*F11</f>
        <v/>
      </c>
      <c r="I11" s="11">
        <f>E11*G11</f>
        <v/>
      </c>
      <c r="J11" s="11">
        <f>I11-H11</f>
        <v/>
      </c>
      <c r="K11" s="12">
        <f>IFERROR(J11/I11,0)</f>
        <v/>
      </c>
      <c r="L11" s="13">
        <f>IF(K11&gt;=0.3,"Ótimo",IF(K11&gt;=0.15,"Bom","Atenção"))</f>
        <v/>
      </c>
    </row>
    <row r="12">
      <c r="A12" s="3" t="inlineStr">
        <is>
          <t>PRD-009</t>
        </is>
      </c>
      <c r="B12" s="4" t="inlineStr">
        <is>
          <t>Perfume</t>
        </is>
      </c>
      <c r="C12" s="3" t="inlineStr">
        <is>
          <t>Cosméticos</t>
        </is>
      </c>
      <c r="D12" s="3" t="inlineStr">
        <is>
          <t>São Paulo</t>
        </is>
      </c>
      <c r="E12" s="3" t="n">
        <v>22</v>
      </c>
      <c r="F12" s="5" t="n">
        <v>45</v>
      </c>
      <c r="G12" s="5" t="n">
        <v>130</v>
      </c>
      <c r="H12" s="6">
        <f>E12*F12</f>
        <v/>
      </c>
      <c r="I12" s="6">
        <f>E12*G12</f>
        <v/>
      </c>
      <c r="J12" s="6">
        <f>I12-H12</f>
        <v/>
      </c>
      <c r="K12" s="7">
        <f>IFERROR(J12/I12,0)</f>
        <v/>
      </c>
      <c r="L12" s="8">
        <f>IF(K12&gt;=0.3,"Ótimo",IF(K12&gt;=0.15,"Bom","Atenção"))</f>
        <v/>
      </c>
    </row>
    <row r="13">
      <c r="A13" s="9" t="inlineStr">
        <is>
          <t>PRD-010</t>
        </is>
      </c>
      <c r="B13" s="10" t="inlineStr">
        <is>
          <t>Creme</t>
        </is>
      </c>
      <c r="C13" s="9" t="inlineStr">
        <is>
          <t>Cosméticos</t>
        </is>
      </c>
      <c r="D13" s="9" t="inlineStr">
        <is>
          <t>Rio de Janeiro</t>
        </is>
      </c>
      <c r="E13" s="9" t="n">
        <v>30</v>
      </c>
      <c r="F13" s="5" t="n">
        <v>18</v>
      </c>
      <c r="G13" s="5" t="n">
        <v>55</v>
      </c>
      <c r="H13" s="11">
        <f>E13*F13</f>
        <v/>
      </c>
      <c r="I13" s="11">
        <f>E13*G13</f>
        <v/>
      </c>
      <c r="J13" s="11">
        <f>I13-H13</f>
        <v/>
      </c>
      <c r="K13" s="12">
        <f>IFERROR(J13/I13,0)</f>
        <v/>
      </c>
      <c r="L13" s="13">
        <f>IF(K13&gt;=0.3,"Ótimo",IF(K13&gt;=0.15,"Bom","Atenção"))</f>
        <v/>
      </c>
    </row>
    <row r="14">
      <c r="A14" s="14" t="inlineStr">
        <is>
          <t>TOTAL</t>
        </is>
      </c>
      <c r="B14" s="28" t="n"/>
      <c r="C14" s="28" t="n"/>
      <c r="D14" s="28" t="n"/>
      <c r="E14" s="18" t="n"/>
      <c r="F14" s="15" t="n"/>
      <c r="G14" s="15" t="n"/>
      <c r="H14" s="16">
        <f>SUM(H4:H13)</f>
        <v/>
      </c>
      <c r="I14" s="16">
        <f>SUM(I4:I13)</f>
        <v/>
      </c>
      <c r="J14" s="16">
        <f>SUM(J4:J13)</f>
        <v/>
      </c>
      <c r="K14" s="17">
        <f>IFERROR(J14/I14,0)</f>
        <v/>
      </c>
      <c r="L14" s="15" t="n"/>
    </row>
  </sheetData>
  <mergeCells count="2">
    <mergeCell ref="A1:L1"/>
    <mergeCell ref="A14:E14"/>
  </mergeCells>
  <conditionalFormatting sqref="L4:L13">
    <cfRule type="expression" priority="1" dxfId="0">
      <formula>L4="Ótimo"</formula>
    </cfRule>
    <cfRule type="expression" priority="2" dxfId="1">
      <formula>L4="Atenção"</formula>
    </cfRule>
  </conditionalFormatting>
  <conditionalFormatting sqref="K4:K13">
    <cfRule type="cellIs" priority="3" operator="lessThan" dxfId="2">
      <formula>0.15</formula>
    </cfRule>
  </conditionalFormatting>
  <dataValidations count="1">
    <dataValidation sqref="C4:C13" showErrorMessage="1" showInputMessage="1" allowBlank="1" type="list">
      <formula1>"Eletrônicos,Vestuário,Móveis,Cosméticos,Alimentos"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PAINEL DE RESULTADOS - CUSTOS E LUCROS</t>
        </is>
      </c>
    </row>
    <row r="2"/>
    <row r="3">
      <c r="A3" s="15" t="inlineStr">
        <is>
          <t>Receita Total</t>
        </is>
      </c>
      <c r="B3" s="18" t="n"/>
      <c r="C3" s="19">
        <f>'Produtos'!I14</f>
        <v/>
      </c>
      <c r="D3" s="18" t="n"/>
    </row>
    <row r="4">
      <c r="A4" s="15" t="inlineStr">
        <is>
          <t>Custo Total</t>
        </is>
      </c>
      <c r="B4" s="18" t="n"/>
      <c r="C4" s="19">
        <f>'Produtos'!H14</f>
        <v/>
      </c>
      <c r="D4" s="18" t="n"/>
    </row>
    <row r="5">
      <c r="A5" s="15" t="inlineStr">
        <is>
          <t>Lucro Total</t>
        </is>
      </c>
      <c r="B5" s="18" t="n"/>
      <c r="C5" s="19">
        <f>'Produtos'!J14</f>
        <v/>
      </c>
      <c r="D5" s="18" t="n"/>
    </row>
    <row r="6">
      <c r="A6" s="15" t="inlineStr">
        <is>
          <t>Margem Média (%)</t>
        </is>
      </c>
      <c r="B6" s="18" t="n"/>
      <c r="C6" s="20">
        <f>'Produtos'!K14</f>
        <v/>
      </c>
      <c r="D6" s="18" t="n"/>
    </row>
    <row r="7">
      <c r="A7" s="15" t="inlineStr">
        <is>
          <t>Produto Mais Lucrativo</t>
        </is>
      </c>
      <c r="B7" s="18" t="n"/>
      <c r="C7" s="21">
        <f>INDEX('Produtos'!B4:B13,MATCH(MAX('Produtos'!J4:J13),'Produtos'!J4:J13,0))</f>
        <v/>
      </c>
      <c r="D7" s="18" t="n"/>
    </row>
    <row r="8"/>
    <row r="9"/>
    <row r="10">
      <c r="A10" s="2" t="inlineStr">
        <is>
          <t>Produto</t>
        </is>
      </c>
      <c r="B10" s="2" t="inlineStr">
        <is>
          <t>Custo Total</t>
        </is>
      </c>
      <c r="C10" s="2" t="inlineStr">
        <is>
          <t>Receita Total</t>
        </is>
      </c>
      <c r="D10" s="2" t="inlineStr">
        <is>
          <t>Lucro Total</t>
        </is>
      </c>
    </row>
    <row r="11">
      <c r="A11" s="22">
        <f>'Produtos'!B4</f>
        <v/>
      </c>
      <c r="B11" s="23">
        <f>'Produtos'!H4</f>
        <v/>
      </c>
      <c r="C11" s="23">
        <f>'Produtos'!I4</f>
        <v/>
      </c>
      <c r="D11" s="23">
        <f>'Produtos'!J4</f>
        <v/>
      </c>
    </row>
    <row r="12">
      <c r="A12" s="24">
        <f>'Produtos'!B5</f>
        <v/>
      </c>
      <c r="B12" s="25">
        <f>'Produtos'!H5</f>
        <v/>
      </c>
      <c r="C12" s="25">
        <f>'Produtos'!I5</f>
        <v/>
      </c>
      <c r="D12" s="25">
        <f>'Produtos'!J5</f>
        <v/>
      </c>
    </row>
    <row r="13">
      <c r="A13" s="22">
        <f>'Produtos'!B6</f>
        <v/>
      </c>
      <c r="B13" s="23">
        <f>'Produtos'!H6</f>
        <v/>
      </c>
      <c r="C13" s="23">
        <f>'Produtos'!I6</f>
        <v/>
      </c>
      <c r="D13" s="23">
        <f>'Produtos'!J6</f>
        <v/>
      </c>
    </row>
    <row r="14">
      <c r="A14" s="24">
        <f>'Produtos'!B7</f>
        <v/>
      </c>
      <c r="B14" s="25">
        <f>'Produtos'!H7</f>
        <v/>
      </c>
      <c r="C14" s="25">
        <f>'Produtos'!I7</f>
        <v/>
      </c>
      <c r="D14" s="25">
        <f>'Produtos'!J7</f>
        <v/>
      </c>
    </row>
    <row r="15">
      <c r="A15" s="22">
        <f>'Produtos'!B8</f>
        <v/>
      </c>
      <c r="B15" s="23">
        <f>'Produtos'!H8</f>
        <v/>
      </c>
      <c r="C15" s="23">
        <f>'Produtos'!I8</f>
        <v/>
      </c>
      <c r="D15" s="23">
        <f>'Produtos'!J8</f>
        <v/>
      </c>
    </row>
    <row r="16">
      <c r="A16" s="24">
        <f>'Produtos'!B9</f>
        <v/>
      </c>
      <c r="B16" s="25">
        <f>'Produtos'!H9</f>
        <v/>
      </c>
      <c r="C16" s="25">
        <f>'Produtos'!I9</f>
        <v/>
      </c>
      <c r="D16" s="25">
        <f>'Produtos'!J9</f>
        <v/>
      </c>
    </row>
    <row r="17">
      <c r="A17" s="22">
        <f>'Produtos'!B10</f>
        <v/>
      </c>
      <c r="B17" s="23">
        <f>'Produtos'!H10</f>
        <v/>
      </c>
      <c r="C17" s="23">
        <f>'Produtos'!I10</f>
        <v/>
      </c>
      <c r="D17" s="23">
        <f>'Produtos'!J10</f>
        <v/>
      </c>
    </row>
    <row r="18">
      <c r="A18" s="24">
        <f>'Produtos'!B11</f>
        <v/>
      </c>
      <c r="B18" s="25">
        <f>'Produtos'!H11</f>
        <v/>
      </c>
      <c r="C18" s="25">
        <f>'Produtos'!I11</f>
        <v/>
      </c>
      <c r="D18" s="25">
        <f>'Produtos'!J11</f>
        <v/>
      </c>
    </row>
    <row r="19">
      <c r="A19" s="22">
        <f>'Produtos'!B12</f>
        <v/>
      </c>
      <c r="B19" s="23">
        <f>'Produtos'!H12</f>
        <v/>
      </c>
      <c r="C19" s="23">
        <f>'Produtos'!I12</f>
        <v/>
      </c>
      <c r="D19" s="23">
        <f>'Produtos'!J12</f>
        <v/>
      </c>
    </row>
    <row r="20">
      <c r="A20" s="24">
        <f>'Produtos'!B13</f>
        <v/>
      </c>
      <c r="B20" s="25">
        <f>'Produtos'!H13</f>
        <v/>
      </c>
      <c r="C20" s="25">
        <f>'Produtos'!I13</f>
        <v/>
      </c>
      <c r="D20" s="25">
        <f>'Produtos'!J13</f>
        <v/>
      </c>
    </row>
    <row r="21"/>
    <row r="22">
      <c r="A22" s="2" t="inlineStr">
        <is>
          <t>Categoria</t>
        </is>
      </c>
      <c r="B22" s="2" t="inlineStr">
        <is>
          <t>Lucro Total</t>
        </is>
      </c>
    </row>
    <row r="23">
      <c r="A23" s="22" t="inlineStr">
        <is>
          <t>Eletrônicos</t>
        </is>
      </c>
      <c r="B23" s="23">
        <f>SUMIF('Produtos'!C4:C13,A23,'Produtos'!J4:J13)</f>
        <v/>
      </c>
    </row>
    <row r="24">
      <c r="A24" s="24" t="inlineStr">
        <is>
          <t>Vestuário</t>
        </is>
      </c>
      <c r="B24" s="25">
        <f>SUMIF('Produtos'!C4:C13,A24,'Produtos'!J4:J13)</f>
        <v/>
      </c>
    </row>
    <row r="25">
      <c r="A25" s="22" t="inlineStr">
        <is>
          <t>Móveis</t>
        </is>
      </c>
      <c r="B25" s="23">
        <f>SUMIF('Produtos'!C4:C13,A25,'Produtos'!J4:J13)</f>
        <v/>
      </c>
    </row>
    <row r="26">
      <c r="A26" s="24" t="inlineStr">
        <is>
          <t>Cosméticos</t>
        </is>
      </c>
      <c r="B26" s="25">
        <f>SUMIF('Produtos'!C4:C13,A26,'Produtos'!J4:J13)</f>
        <v/>
      </c>
    </row>
  </sheetData>
  <mergeCells count="11">
    <mergeCell ref="A1:F1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20" customWidth="1" min="1" max="1"/>
    <col width="40" customWidth="1" min="2" max="2"/>
    <col width="40" customWidth="1" min="3" max="3"/>
  </cols>
  <sheetData>
    <row r="1">
      <c r="A1" s="1" t="inlineStr">
        <is>
          <t>INSTRUÇÕES DE USO DA PLANILHA</t>
        </is>
      </c>
    </row>
    <row r="2"/>
    <row r="3">
      <c r="A3" s="26" t="inlineStr">
        <is>
          <t>Aba</t>
        </is>
      </c>
      <c r="B3" s="26" t="inlineStr">
        <is>
          <t>Descrição</t>
        </is>
      </c>
      <c r="C3" s="18" t="n"/>
    </row>
    <row r="4">
      <c r="A4" s="21" t="inlineStr">
        <is>
          <t>Produtos</t>
        </is>
      </c>
      <c r="B4" s="27" t="inlineStr">
        <is>
          <t>Cadastro dos produtos vendidos, com custos, preços de venda, quantidades e cálculos automáticos de custo total, receita total, lucro total e margem de lucro.</t>
        </is>
      </c>
      <c r="C4" s="18" t="n"/>
    </row>
    <row r="5">
      <c r="A5" s="21" t="inlineStr">
        <is>
          <t>Resumo</t>
        </is>
      </c>
      <c r="B5" s="27" t="inlineStr">
        <is>
          <t>Painel com indicadores-chave (KPIs), tabela auxiliar e gráficos de barras (custo x receita x lucro) e de pizza (lucro por categoria).</t>
        </is>
      </c>
      <c r="C5" s="18" t="n"/>
    </row>
    <row r="6"/>
    <row r="7">
      <c r="A7" s="26" t="inlineStr">
        <is>
          <t>Coluna</t>
        </is>
      </c>
      <c r="B7" s="26" t="inlineStr">
        <is>
          <t>Explicação</t>
        </is>
      </c>
      <c r="C7" s="18" t="n"/>
    </row>
    <row r="8">
      <c r="A8" s="21" t="inlineStr">
        <is>
          <t>Código</t>
        </is>
      </c>
      <c r="B8" s="27" t="inlineStr">
        <is>
          <t>Identificador único do produto (ex.: PRD-001).</t>
        </is>
      </c>
      <c r="C8" s="18" t="n"/>
    </row>
    <row r="9">
      <c r="A9" s="21" t="inlineStr">
        <is>
          <t>Produto</t>
        </is>
      </c>
      <c r="B9" s="27" t="inlineStr">
        <is>
          <t>Nome do produto vendido.</t>
        </is>
      </c>
      <c r="C9" s="18" t="n"/>
    </row>
    <row r="10">
      <c r="A10" s="21" t="inlineStr">
        <is>
          <t>Categoria</t>
        </is>
      </c>
      <c r="B10" s="27" t="inlineStr">
        <is>
          <t>Categoria do produto (use a lista suspensa: Eletrônicos, Vestuário, Móveis, Cosméticos, Alimentos).</t>
        </is>
      </c>
      <c r="C10" s="18" t="n"/>
    </row>
    <row r="11">
      <c r="A11" s="21" t="inlineStr">
        <is>
          <t>Cidade</t>
        </is>
      </c>
      <c r="B11" s="27" t="inlineStr">
        <is>
          <t>Cidade onde o produto foi vendido.</t>
        </is>
      </c>
      <c r="C11" s="18" t="n"/>
    </row>
    <row r="12">
      <c r="A12" s="21" t="inlineStr">
        <is>
          <t>Qtd. Vendida</t>
        </is>
      </c>
      <c r="B12" s="27" t="inlineStr">
        <is>
          <t>Quantidade de unidades vendidas no período.</t>
        </is>
      </c>
      <c r="C12" s="18" t="n"/>
    </row>
    <row r="13">
      <c r="A13" s="21" t="inlineStr">
        <is>
          <t>Custo Unitário</t>
        </is>
      </c>
      <c r="B13" s="27" t="inlineStr">
        <is>
          <t>Custo de produção/aquisição de uma unidade (célula editável - fundo amarelo).</t>
        </is>
      </c>
      <c r="C13" s="18" t="n"/>
    </row>
    <row r="14">
      <c r="A14" s="21" t="inlineStr">
        <is>
          <t>Preço Venda Unit.</t>
        </is>
      </c>
      <c r="B14" s="27" t="inlineStr">
        <is>
          <t>Preço de venda de uma unidade (célula editável - fundo amarelo).</t>
        </is>
      </c>
      <c r="C14" s="18" t="n"/>
    </row>
    <row r="15">
      <c r="A15" s="21" t="inlineStr">
        <is>
          <t>Custo Total</t>
        </is>
      </c>
      <c r="B15" s="27" t="inlineStr">
        <is>
          <t>Calculado automaticamente: Qtd. Vendida x Custo Unitário.</t>
        </is>
      </c>
      <c r="C15" s="18" t="n"/>
    </row>
    <row r="16">
      <c r="A16" s="21" t="inlineStr">
        <is>
          <t>Receita Total</t>
        </is>
      </c>
      <c r="B16" s="27" t="inlineStr">
        <is>
          <t>Calculado automaticamente: Qtd. Vendida x Preço Venda Unit.</t>
        </is>
      </c>
      <c r="C16" s="18" t="n"/>
    </row>
    <row r="17">
      <c r="A17" s="21" t="inlineStr">
        <is>
          <t>Lucro Total</t>
        </is>
      </c>
      <c r="B17" s="27" t="inlineStr">
        <is>
          <t>Calculado automaticamente: Receita Total - Custo Total.</t>
        </is>
      </c>
      <c r="C17" s="18" t="n"/>
    </row>
    <row r="18">
      <c r="A18" s="21" t="inlineStr">
        <is>
          <t>Margem (%)</t>
        </is>
      </c>
      <c r="B18" s="27" t="inlineStr">
        <is>
          <t>Calculado automaticamente: Lucro Total / Receita Total.</t>
        </is>
      </c>
      <c r="C18" s="18" t="n"/>
    </row>
    <row r="19">
      <c r="A19" s="21" t="inlineStr">
        <is>
          <t>Status</t>
        </is>
      </c>
      <c r="B19" s="27" t="inlineStr">
        <is>
          <t>Classificação automática: Ótimo (margem &gt;= 30%), Bom (margem &gt;= 15%) ou Atenção (margem &lt; 15%).</t>
        </is>
      </c>
      <c r="C19" s="18" t="n"/>
    </row>
  </sheetData>
  <mergeCells count="17">
    <mergeCell ref="A1:C1"/>
    <mergeCell ref="B3:C3"/>
    <mergeCell ref="B4:C4"/>
    <mergeCell ref="B5:C5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2026-07-21T17:36:50Z</dcterms:created>
  <dcterms:modified xmlns:dcterms="http://purl.org/dc/terms/" xmlns:xsi="http://www.w3.org/2001/XMLSchema-instance" xsi:type="dcterms:W3CDTF">2026-07-21T17:36:50Z</dcterms:modified>
</cp:coreProperties>
</file>