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astecimentos" sheetId="1" state="visible" r:id="rId1"/>
    <sheet xmlns:r="http://schemas.openxmlformats.org/officeDocument/2006/relationships" name="Veículo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'Abastecimentos'!$A$1:$U$101</definedName>
    <definedName name="_xlnm._FilterDatabase" localSheetId="1" hidden="1">'Veículos'!$A$1:$H$101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AAAA"/>
    <numFmt numFmtId="165" formatCode="0,00"/>
    <numFmt numFmtId="166" formatCode="&quot;R$&quot; #.##0,00"/>
    <numFmt numFmtId="167" formatCode="0,0%"/>
    <numFmt numFmtId="168" formatCode="DD/MM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E293B"/>
      <sz val="10"/>
    </font>
    <font>
      <name val="Aptos Display"/>
      <b val="1"/>
      <color rgb="00FFFFFF"/>
      <sz val="16"/>
    </font>
    <font>
      <name val="Aptos"/>
      <b val="1"/>
      <color rgb="001E293B"/>
      <sz val="10"/>
    </font>
  </fonts>
  <fills count="7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0B981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1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0" fillId="6" borderId="1" pivotButton="0" quotePrefix="0" xfId="0"/>
    <xf numFmtId="166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8" fontId="2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7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total gasto por veículo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'Dashboard'!B19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'Dashboard'!$A$20:$A$29</f>
            </numRef>
          </cat>
          <val>
            <numRef>
              <f>'Dashboard'!$B$20:$B$29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Veículos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reais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do preço por litro</a:t>
            </a:r>
          </a:p>
        </rich>
      </tx>
    </title>
    <plotArea>
      <lineChart>
        <grouping val="standard"/>
        <ser>
          <idx val="0"/>
          <order val="0"/>
          <tx>
            <strRef>
              <f>'Abastecimentos'!L1</f>
            </strRef>
          </tx>
          <spPr>
            <a:ln xmlns:a="http://schemas.openxmlformats.org/drawingml/2006/main">
              <a:solidFill>
                <a:srgbClr val="10B98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'Abastecimentos'!$B$2:$B$101</f>
            </numRef>
          </cat>
          <val>
            <numRef>
              <f>'Abastecimentos'!$L$2:$L$101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Preço em reais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dos abastecimentos</a:t>
            </a:r>
          </a:p>
        </rich>
      </tx>
    </title>
    <plotArea>
      <pieChart>
        <varyColors val="1"/>
        <ser>
          <idx val="0"/>
          <order val="0"/>
          <tx>
            <strRef>
              <f>'Dashboard'!I19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'Dashboard'!$H$20:$H$23</f>
            </numRef>
          </cat>
          <val>
            <numRef>
              <f>'Dashboard'!$I$20:$I$23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10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31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22" customWidth="1" min="3" max="3"/>
    <col width="20" customWidth="1" min="4" max="4"/>
    <col width="16" customWidth="1" min="5" max="5"/>
    <col width="24" customWidth="1" min="6" max="6"/>
    <col width="15" customWidth="1" min="7" max="7"/>
    <col width="22" customWidth="1" min="8" max="8"/>
    <col width="20" customWidth="1" min="9" max="9"/>
    <col width="19" customWidth="1" min="10" max="10"/>
    <col width="18" customWidth="1" min="11" max="11"/>
    <col width="16" customWidth="1" min="12" max="12"/>
    <col width="15" customWidth="1" min="13" max="13"/>
    <col width="15" customWidth="1" min="14" max="14"/>
    <col width="15" customWidth="1" min="15" max="15"/>
    <col width="15" customWidth="1" min="16" max="16"/>
    <col width="23" customWidth="1" min="17" max="17"/>
    <col width="30" customWidth="1" min="18" max="18"/>
    <col width="13" customWidth="1" min="19" max="19"/>
    <col width="22" customWidth="1" min="20" max="20"/>
    <col width="25" customWidth="1" min="21" max="21"/>
  </cols>
  <sheetData>
    <row r="1" ht="30" customHeight="1">
      <c r="A1" s="1" t="inlineStr">
        <is>
          <t>ID</t>
        </is>
      </c>
      <c r="B1" s="1" t="inlineStr">
        <is>
          <t>Data</t>
        </is>
      </c>
      <c r="C1" s="1" t="inlineStr">
        <is>
          <t>Veículo</t>
        </is>
      </c>
      <c r="D1" s="1" t="inlineStr">
        <is>
          <t>Motorista</t>
        </is>
      </c>
      <c r="E1" s="1" t="inlineStr">
        <is>
          <t>Cidade</t>
        </is>
      </c>
      <c r="F1" s="1" t="inlineStr">
        <is>
          <t>Posto</t>
        </is>
      </c>
      <c r="G1" s="1" t="inlineStr">
        <is>
          <t>Combustível</t>
        </is>
      </c>
      <c r="H1" s="1" t="inlineStr">
        <is>
          <t>Quilometragem anterior</t>
        </is>
      </c>
      <c r="I1" s="1" t="inlineStr">
        <is>
          <t>Quilometragem atual</t>
        </is>
      </c>
      <c r="J1" s="1" t="inlineStr">
        <is>
          <t>Quilômetros rodados</t>
        </is>
      </c>
      <c r="K1" s="1" t="inlineStr">
        <is>
          <t>Litros abastecidos</t>
        </is>
      </c>
      <c r="L1" s="1" t="inlineStr">
        <is>
          <t>Preço por litro</t>
        </is>
      </c>
      <c r="M1" s="1" t="inlineStr">
        <is>
          <t>Valor total</t>
        </is>
      </c>
      <c r="N1" s="1" t="inlineStr">
        <is>
          <t>Consumo km/L</t>
        </is>
      </c>
      <c r="O1" s="1" t="inlineStr">
        <is>
          <t>Custo por km</t>
        </is>
      </c>
      <c r="P1" s="1" t="inlineStr">
        <is>
          <t>Tanque cheio?</t>
        </is>
      </c>
      <c r="Q1" s="1" t="inlineStr">
        <is>
          <t>Forma de pagamento</t>
        </is>
      </c>
      <c r="R1" s="1" t="inlineStr">
        <is>
          <t>Observações</t>
        </is>
      </c>
      <c r="S1" s="1" t="inlineStr">
        <is>
          <t>Placa</t>
        </is>
      </c>
      <c r="T1" s="1" t="inlineStr">
        <is>
          <t>Meta de consumo km/L</t>
        </is>
      </c>
      <c r="U1" s="1" t="inlineStr">
        <is>
          <t>Validação da quilometragem</t>
        </is>
      </c>
    </row>
    <row r="2">
      <c r="A2" s="2" t="n">
        <v>1</v>
      </c>
      <c r="B2" s="33" t="n">
        <v>46027</v>
      </c>
      <c r="C2" s="4" t="inlineStr">
        <is>
          <t>Chevrolet Onix</t>
        </is>
      </c>
      <c r="D2" s="4" t="inlineStr">
        <is>
          <t>João Silva</t>
        </is>
      </c>
      <c r="E2" s="4" t="inlineStr">
        <is>
          <t>São Paulo</t>
        </is>
      </c>
      <c r="F2" s="4" t="inlineStr">
        <is>
          <t>Posto Avenida Paulista</t>
        </is>
      </c>
      <c r="G2" s="2" t="inlineStr">
        <is>
          <t>Gasolina</t>
        </is>
      </c>
      <c r="H2" s="5" t="n">
        <v>12540</v>
      </c>
      <c r="I2" s="5" t="n">
        <v>13048</v>
      </c>
      <c r="J2" s="6">
        <f>IF(OR(H2="",I2=""),"",IFERROR(I2-H2,0))</f>
        <v/>
      </c>
      <c r="K2" s="7" t="n">
        <v>42.3</v>
      </c>
      <c r="L2" s="8" t="n">
        <v>5.89</v>
      </c>
      <c r="M2" s="9">
        <f>IF(OR(K2="",L2=""),"",IFERROR(K2*L2,0))</f>
        <v/>
      </c>
      <c r="N2" s="10">
        <f>IF(OR(J2="",K2=""),"",IFERROR(J2/K2,0))</f>
        <v/>
      </c>
      <c r="O2" s="9">
        <f>IF(OR(M2="",J2=""),"",IFERROR(M2/J2,0))</f>
        <v/>
      </c>
      <c r="P2" s="2" t="inlineStr">
        <is>
          <t>Sim</t>
        </is>
      </c>
      <c r="Q2" s="4" t="inlineStr">
        <is>
          <t>Cartão de crédito</t>
        </is>
      </c>
      <c r="R2" s="4" t="inlineStr">
        <is>
          <t>Abastecimento completo para viagens urbanas</t>
        </is>
      </c>
      <c r="S2" s="11">
        <f>IF(C2="","",IFERROR(VLOOKUP(C2,'Veículos'!$A$2:$H$101,2,FALSE),""))</f>
        <v/>
      </c>
      <c r="T2" s="10">
        <f>IF(C2="","",IFERROR(VLOOKUP(C2,'Veículos'!$A$2:$H$101,8,FALSE),0))</f>
        <v/>
      </c>
      <c r="U2" s="11">
        <f>IF(OR(H2="",I2=""),"",IF(I2&gt;=H2,"OK","VERIFICAR"))</f>
        <v/>
      </c>
    </row>
    <row r="3">
      <c r="A3" s="2" t="n">
        <v>2</v>
      </c>
      <c r="B3" s="33" t="n">
        <v>46036</v>
      </c>
      <c r="C3" s="4" t="inlineStr">
        <is>
          <t>Fiat Argo</t>
        </is>
      </c>
      <c r="D3" s="4" t="inlineStr">
        <is>
          <t>Maria Oliveira</t>
        </is>
      </c>
      <c r="E3" s="4" t="inlineStr">
        <is>
          <t>Campinas</t>
        </is>
      </c>
      <c r="F3" s="4" t="inlineStr">
        <is>
          <t>Posto Norte-Sul</t>
        </is>
      </c>
      <c r="G3" s="2" t="inlineStr">
        <is>
          <t>Etanol</t>
        </is>
      </c>
      <c r="H3" s="5" t="n">
        <v>24890</v>
      </c>
      <c r="I3" s="5" t="n">
        <v>25320</v>
      </c>
      <c r="J3" s="12">
        <f>IF(OR(H3="",I3=""),"",IFERROR(I3-H3,0))</f>
        <v/>
      </c>
      <c r="K3" s="7" t="n">
        <v>35.8</v>
      </c>
      <c r="L3" s="8" t="n">
        <v>4.19</v>
      </c>
      <c r="M3" s="13">
        <f>IF(OR(K3="",L3=""),"",IFERROR(K3*L3,0))</f>
        <v/>
      </c>
      <c r="N3" s="14">
        <f>IF(OR(J3="",K3=""),"",IFERROR(J3/K3,0))</f>
        <v/>
      </c>
      <c r="O3" s="13">
        <f>IF(OR(M3="",J3=""),"",IFERROR(M3/J3,0))</f>
        <v/>
      </c>
      <c r="P3" s="2" t="inlineStr">
        <is>
          <t>Não</t>
        </is>
      </c>
      <c r="Q3" s="4" t="inlineStr">
        <is>
          <t>PIX</t>
        </is>
      </c>
      <c r="R3" s="4" t="inlineStr">
        <is>
          <t>Uso predominante em deslocamentos locais</t>
        </is>
      </c>
      <c r="S3" s="15">
        <f>IF(C3="","",IFERROR(VLOOKUP(C3,'Veículos'!$A$2:$H$101,2,FALSE),""))</f>
        <v/>
      </c>
      <c r="T3" s="14">
        <f>IF(C3="","",IFERROR(VLOOKUP(C3,'Veículos'!$A$2:$H$101,8,FALSE),0))</f>
        <v/>
      </c>
      <c r="U3" s="15">
        <f>IF(OR(H3="",I3=""),"",IF(I3&gt;=H3,"OK","VERIFICAR"))</f>
        <v/>
      </c>
    </row>
    <row r="4">
      <c r="A4" s="2" t="n">
        <v>3</v>
      </c>
      <c r="B4" s="33" t="n">
        <v>46048</v>
      </c>
      <c r="C4" s="4" t="inlineStr">
        <is>
          <t>Volkswagen T-Cross</t>
        </is>
      </c>
      <c r="D4" s="4" t="inlineStr">
        <is>
          <t>Pedro Santos</t>
        </is>
      </c>
      <c r="E4" s="4" t="inlineStr">
        <is>
          <t>Belo Horizonte</t>
        </is>
      </c>
      <c r="F4" s="4" t="inlineStr">
        <is>
          <t>Posto Minas Center</t>
        </is>
      </c>
      <c r="G4" s="2" t="inlineStr">
        <is>
          <t>Gasolina</t>
        </is>
      </c>
      <c r="H4" s="5" t="n">
        <v>18950</v>
      </c>
      <c r="I4" s="5" t="n">
        <v>19430</v>
      </c>
      <c r="J4" s="6">
        <f>IF(OR(H4="",I4=""),"",IFERROR(I4-H4,0))</f>
        <v/>
      </c>
      <c r="K4" s="7" t="n">
        <v>48.2</v>
      </c>
      <c r="L4" s="8" t="n">
        <v>6.09</v>
      </c>
      <c r="M4" s="9">
        <f>IF(OR(K4="",L4=""),"",IFERROR(K4*L4,0))</f>
        <v/>
      </c>
      <c r="N4" s="10">
        <f>IF(OR(J4="",K4=""),"",IFERROR(J4/K4,0))</f>
        <v/>
      </c>
      <c r="O4" s="9">
        <f>IF(OR(M4="",J4=""),"",IFERROR(M4/J4,0))</f>
        <v/>
      </c>
      <c r="P4" s="2" t="inlineStr">
        <is>
          <t>Sim</t>
        </is>
      </c>
      <c r="Q4" s="4" t="inlineStr">
        <is>
          <t>Cartão de débito</t>
        </is>
      </c>
      <c r="R4" s="4" t="inlineStr">
        <is>
          <t>Trajeto misto urbano e rodoviário</t>
        </is>
      </c>
      <c r="S4" s="11">
        <f>IF(C4="","",IFERROR(VLOOKUP(C4,'Veículos'!$A$2:$H$101,2,FALSE),""))</f>
        <v/>
      </c>
      <c r="T4" s="10">
        <f>IF(C4="","",IFERROR(VLOOKUP(C4,'Veículos'!$A$2:$H$101,8,FALSE),0))</f>
        <v/>
      </c>
      <c r="U4" s="11">
        <f>IF(OR(H4="",I4=""),"",IF(I4&gt;=H4,"OK","VERIFICAR"))</f>
        <v/>
      </c>
    </row>
    <row r="5">
      <c r="A5" s="2" t="n">
        <v>4</v>
      </c>
      <c r="B5" s="33" t="n">
        <v>46056</v>
      </c>
      <c r="C5" s="4" t="inlineStr">
        <is>
          <t>Hyundai HB20</t>
        </is>
      </c>
      <c r="D5" s="4" t="inlineStr">
        <is>
          <t>Ana Souza</t>
        </is>
      </c>
      <c r="E5" s="4" t="inlineStr">
        <is>
          <t>Rio de Janeiro</t>
        </is>
      </c>
      <c r="F5" s="4" t="inlineStr">
        <is>
          <t>Posto Copacabana</t>
        </is>
      </c>
      <c r="G5" s="2" t="inlineStr">
        <is>
          <t>Gasolina</t>
        </is>
      </c>
      <c r="H5" s="5" t="n">
        <v>32110</v>
      </c>
      <c r="I5" s="5" t="n">
        <v>32560</v>
      </c>
      <c r="J5" s="12">
        <f>IF(OR(H5="",I5=""),"",IFERROR(I5-H5,0))</f>
        <v/>
      </c>
      <c r="K5" s="7" t="n">
        <v>39.6</v>
      </c>
      <c r="L5" s="8" t="n">
        <v>5.99</v>
      </c>
      <c r="M5" s="13">
        <f>IF(OR(K5="",L5=""),"",IFERROR(K5*L5,0))</f>
        <v/>
      </c>
      <c r="N5" s="14">
        <f>IF(OR(J5="",K5=""),"",IFERROR(J5/K5,0))</f>
        <v/>
      </c>
      <c r="O5" s="13">
        <f>IF(OR(M5="",J5=""),"",IFERROR(M5/J5,0))</f>
        <v/>
      </c>
      <c r="P5" s="2" t="inlineStr">
        <is>
          <t>Sim</t>
        </is>
      </c>
      <c r="Q5" s="4" t="inlineStr">
        <is>
          <t>Cartão de crédito</t>
        </is>
      </c>
      <c r="R5" s="4" t="inlineStr">
        <is>
          <t>Abastecimento antes de reunião externa</t>
        </is>
      </c>
      <c r="S5" s="15">
        <f>IF(C5="","",IFERROR(VLOOKUP(C5,'Veículos'!$A$2:$H$101,2,FALSE),""))</f>
        <v/>
      </c>
      <c r="T5" s="14">
        <f>IF(C5="","",IFERROR(VLOOKUP(C5,'Veículos'!$A$2:$H$101,8,FALSE),0))</f>
        <v/>
      </c>
      <c r="U5" s="15">
        <f>IF(OR(H5="",I5=""),"",IF(I5&gt;=H5,"OK","VERIFICAR"))</f>
        <v/>
      </c>
    </row>
    <row r="6">
      <c r="A6" s="2" t="n">
        <v>5</v>
      </c>
      <c r="B6" s="33" t="n">
        <v>46064</v>
      </c>
      <c r="C6" s="4" t="inlineStr">
        <is>
          <t>Renault Kwid</t>
        </is>
      </c>
      <c r="D6" s="4" t="inlineStr">
        <is>
          <t>Carlos Pereira</t>
        </is>
      </c>
      <c r="E6" s="4" t="inlineStr">
        <is>
          <t>Curitiba</t>
        </is>
      </c>
      <c r="F6" s="4" t="inlineStr">
        <is>
          <t>Posto Jardim Botânico</t>
        </is>
      </c>
      <c r="G6" s="2" t="inlineStr">
        <is>
          <t>Etanol</t>
        </is>
      </c>
      <c r="H6" s="5" t="n">
        <v>8740</v>
      </c>
      <c r="I6" s="5" t="n">
        <v>9070</v>
      </c>
      <c r="J6" s="6">
        <f>IF(OR(H6="",I6=""),"",IFERROR(I6-H6,0))</f>
        <v/>
      </c>
      <c r="K6" s="7" t="n">
        <v>30.5</v>
      </c>
      <c r="L6" s="8" t="n">
        <v>4.09</v>
      </c>
      <c r="M6" s="9">
        <f>IF(OR(K6="",L6=""),"",IFERROR(K6*L6,0))</f>
        <v/>
      </c>
      <c r="N6" s="10">
        <f>IF(OR(J6="",K6=""),"",IFERROR(J6/K6,0))</f>
        <v/>
      </c>
      <c r="O6" s="9">
        <f>IF(OR(M6="",J6=""),"",IFERROR(M6/J6,0))</f>
        <v/>
      </c>
      <c r="P6" s="2" t="inlineStr">
        <is>
          <t>Não</t>
        </is>
      </c>
      <c r="Q6" s="4" t="inlineStr">
        <is>
          <t>Dinheiro</t>
        </is>
      </c>
      <c r="R6" s="4" t="inlineStr">
        <is>
          <t>Completar o tanque na próxima rota</t>
        </is>
      </c>
      <c r="S6" s="11">
        <f>IF(C6="","",IFERROR(VLOOKUP(C6,'Veículos'!$A$2:$H$101,2,FALSE),""))</f>
        <v/>
      </c>
      <c r="T6" s="10">
        <f>IF(C6="","",IFERROR(VLOOKUP(C6,'Veículos'!$A$2:$H$101,8,FALSE),0))</f>
        <v/>
      </c>
      <c r="U6" s="11">
        <f>IF(OR(H6="",I6=""),"",IF(I6&gt;=H6,"OK","VERIFICAR"))</f>
        <v/>
      </c>
    </row>
    <row r="7">
      <c r="A7" s="2" t="n">
        <v>6</v>
      </c>
      <c r="B7" s="33" t="n">
        <v>46071</v>
      </c>
      <c r="C7" s="4" t="inlineStr">
        <is>
          <t>Toyota Corolla</t>
        </is>
      </c>
      <c r="D7" s="4" t="inlineStr">
        <is>
          <t>Juliana Costa</t>
        </is>
      </c>
      <c r="E7" s="4" t="inlineStr">
        <is>
          <t>Porto Alegre</t>
        </is>
      </c>
      <c r="F7" s="4" t="inlineStr">
        <is>
          <t>Posto Orla</t>
        </is>
      </c>
      <c r="G7" s="2" t="inlineStr">
        <is>
          <t>Gasolina</t>
        </is>
      </c>
      <c r="H7" s="5" t="n">
        <v>45600</v>
      </c>
      <c r="I7" s="5" t="n">
        <v>46140</v>
      </c>
      <c r="J7" s="12">
        <f>IF(OR(H7="",I7=""),"",IFERROR(I7-H7,0))</f>
        <v/>
      </c>
      <c r="K7" s="7" t="n">
        <v>45</v>
      </c>
      <c r="L7" s="8" t="n">
        <v>6.19</v>
      </c>
      <c r="M7" s="13">
        <f>IF(OR(K7="",L7=""),"",IFERROR(K7*L7,0))</f>
        <v/>
      </c>
      <c r="N7" s="14">
        <f>IF(OR(J7="",K7=""),"",IFERROR(J7/K7,0))</f>
        <v/>
      </c>
      <c r="O7" s="13">
        <f>IF(OR(M7="",J7=""),"",IFERROR(M7/J7,0))</f>
        <v/>
      </c>
      <c r="P7" s="2" t="inlineStr">
        <is>
          <t>Sim</t>
        </is>
      </c>
      <c r="Q7" s="4" t="inlineStr">
        <is>
          <t>Cartão de crédito</t>
        </is>
      </c>
      <c r="R7" s="4" t="inlineStr">
        <is>
          <t>Viagem para atendimento regional</t>
        </is>
      </c>
      <c r="S7" s="15">
        <f>IF(C7="","",IFERROR(VLOOKUP(C7,'Veículos'!$A$2:$H$101,2,FALSE),""))</f>
        <v/>
      </c>
      <c r="T7" s="14">
        <f>IF(C7="","",IFERROR(VLOOKUP(C7,'Veículos'!$A$2:$H$101,8,FALSE),0))</f>
        <v/>
      </c>
      <c r="U7" s="15">
        <f>IF(OR(H7="",I7=""),"",IF(I7&gt;=H7,"OK","VERIFICAR"))</f>
        <v/>
      </c>
    </row>
    <row r="8">
      <c r="A8" s="2" t="n">
        <v>7</v>
      </c>
      <c r="B8" s="33" t="n">
        <v>46076</v>
      </c>
      <c r="C8" s="4" t="inlineStr">
        <is>
          <t>Chevrolet Tracker</t>
        </is>
      </c>
      <c r="D8" s="4" t="inlineStr">
        <is>
          <t>Rafael Almeida</t>
        </is>
      </c>
      <c r="E8" s="4" t="inlineStr">
        <is>
          <t>Salvador</t>
        </is>
      </c>
      <c r="F8" s="4" t="inlineStr">
        <is>
          <t>Posto Comércio</t>
        </is>
      </c>
      <c r="G8" s="2" t="inlineStr">
        <is>
          <t>Gasolina</t>
        </is>
      </c>
      <c r="H8" s="5" t="n">
        <v>27800</v>
      </c>
      <c r="I8" s="5" t="n">
        <v>28180</v>
      </c>
      <c r="J8" s="6">
        <f>IF(OR(H8="",I8=""),"",IFERROR(I8-H8,0))</f>
        <v/>
      </c>
      <c r="K8" s="7" t="n">
        <v>51.4</v>
      </c>
      <c r="L8" s="8" t="n">
        <v>6.09</v>
      </c>
      <c r="M8" s="9">
        <f>IF(OR(K8="",L8=""),"",IFERROR(K8*L8,0))</f>
        <v/>
      </c>
      <c r="N8" s="10">
        <f>IF(OR(J8="",K8=""),"",IFERROR(J8/K8,0))</f>
        <v/>
      </c>
      <c r="O8" s="9">
        <f>IF(OR(M8="",J8=""),"",IFERROR(M8/J8,0))</f>
        <v/>
      </c>
      <c r="P8" s="2" t="inlineStr">
        <is>
          <t>Sim</t>
        </is>
      </c>
      <c r="Q8" s="4" t="inlineStr">
        <is>
          <t>PIX</t>
        </is>
      </c>
      <c r="R8" s="4" t="inlineStr">
        <is>
          <t>Consumo elevado em trânsito intenso</t>
        </is>
      </c>
      <c r="S8" s="11">
        <f>IF(C8="","",IFERROR(VLOOKUP(C8,'Veículos'!$A$2:$H$101,2,FALSE),""))</f>
        <v/>
      </c>
      <c r="T8" s="10">
        <f>IF(C8="","",IFERROR(VLOOKUP(C8,'Veículos'!$A$2:$H$101,8,FALSE),0))</f>
        <v/>
      </c>
      <c r="U8" s="11">
        <f>IF(OR(H8="",I8=""),"",IF(I8&gt;=H8,"OK","VERIFICAR"))</f>
        <v/>
      </c>
    </row>
    <row r="9">
      <c r="A9" s="2" t="n">
        <v>8</v>
      </c>
      <c r="B9" s="33" t="n">
        <v>46080</v>
      </c>
      <c r="C9" s="4" t="inlineStr">
        <is>
          <t>Fiat Mobi</t>
        </is>
      </c>
      <c r="D9" s="4" t="inlineStr">
        <is>
          <t>Camila Ferreira</t>
        </is>
      </c>
      <c r="E9" s="4" t="inlineStr">
        <is>
          <t>Recife</t>
        </is>
      </c>
      <c r="F9" s="4" t="inlineStr">
        <is>
          <t>Posto Boa Viagem</t>
        </is>
      </c>
      <c r="G9" s="2" t="inlineStr">
        <is>
          <t>Etanol</t>
        </is>
      </c>
      <c r="H9" s="5" t="n">
        <v>15670</v>
      </c>
      <c r="I9" s="5" t="n">
        <v>15990</v>
      </c>
      <c r="J9" s="12">
        <f>IF(OR(H9="",I9=""),"",IFERROR(I9-H9,0))</f>
        <v/>
      </c>
      <c r="K9" s="7" t="n">
        <v>32.7</v>
      </c>
      <c r="L9" s="8" t="n">
        <v>4.29</v>
      </c>
      <c r="M9" s="13">
        <f>IF(OR(K9="",L9=""),"",IFERROR(K9*L9,0))</f>
        <v/>
      </c>
      <c r="N9" s="14">
        <f>IF(OR(J9="",K9=""),"",IFERROR(J9/K9,0))</f>
        <v/>
      </c>
      <c r="O9" s="13">
        <f>IF(OR(M9="",J9=""),"",IFERROR(M9/J9,0))</f>
        <v/>
      </c>
      <c r="P9" s="2" t="inlineStr">
        <is>
          <t>Não</t>
        </is>
      </c>
      <c r="Q9" s="4" t="inlineStr">
        <is>
          <t>Cartão de débito</t>
        </is>
      </c>
      <c r="R9" s="4" t="inlineStr">
        <is>
          <t>Deslocamentos de entrega</t>
        </is>
      </c>
      <c r="S9" s="15">
        <f>IF(C9="","",IFERROR(VLOOKUP(C9,'Veículos'!$A$2:$H$101,2,FALSE),""))</f>
        <v/>
      </c>
      <c r="T9" s="14">
        <f>IF(C9="","",IFERROR(VLOOKUP(C9,'Veículos'!$A$2:$H$101,8,FALSE),0))</f>
        <v/>
      </c>
      <c r="U9" s="15">
        <f>IF(OR(H9="",I9=""),"",IF(I9&gt;=H9,"OK","VERIFICAR"))</f>
        <v/>
      </c>
    </row>
    <row r="10">
      <c r="A10" s="2" t="n">
        <v>9</v>
      </c>
      <c r="B10" s="33" t="n">
        <v>46083</v>
      </c>
      <c r="C10" s="4" t="inlineStr">
        <is>
          <t>Nissan Kicks</t>
        </is>
      </c>
      <c r="D10" s="4" t="inlineStr">
        <is>
          <t>Lucas Rodrigues</t>
        </is>
      </c>
      <c r="E10" s="4" t="inlineStr">
        <is>
          <t>Brasília</t>
        </is>
      </c>
      <c r="F10" s="4" t="inlineStr">
        <is>
          <t>Posto Eixo Sul</t>
        </is>
      </c>
      <c r="G10" s="2" t="inlineStr">
        <is>
          <t>Gasolina</t>
        </is>
      </c>
      <c r="H10" s="5" t="n">
        <v>39800</v>
      </c>
      <c r="I10" s="5" t="n">
        <v>40300</v>
      </c>
      <c r="J10" s="6">
        <f>IF(OR(H10="",I10=""),"",IFERROR(I10-H10,0))</f>
        <v/>
      </c>
      <c r="K10" s="7" t="n">
        <v>44.1</v>
      </c>
      <c r="L10" s="8" t="n">
        <v>6.15</v>
      </c>
      <c r="M10" s="9">
        <f>IF(OR(K10="",L10=""),"",IFERROR(K10*L10,0))</f>
        <v/>
      </c>
      <c r="N10" s="10">
        <f>IF(OR(J10="",K10=""),"",IFERROR(J10/K10,0))</f>
        <v/>
      </c>
      <c r="O10" s="9">
        <f>IF(OR(M10="",J10=""),"",IFERROR(M10/J10,0))</f>
        <v/>
      </c>
      <c r="P10" s="2" t="inlineStr">
        <is>
          <t>Sim</t>
        </is>
      </c>
      <c r="Q10" s="4" t="inlineStr">
        <is>
          <t>Cartão de crédito</t>
        </is>
      </c>
      <c r="R10" s="4" t="inlineStr">
        <is>
          <t>Rota entre unidades administrativas</t>
        </is>
      </c>
      <c r="S10" s="11">
        <f>IF(C10="","",IFERROR(VLOOKUP(C10,'Veículos'!$A$2:$H$101,2,FALSE),""))</f>
        <v/>
      </c>
      <c r="T10" s="10">
        <f>IF(C10="","",IFERROR(VLOOKUP(C10,'Veículos'!$A$2:$H$101,8,FALSE),0))</f>
        <v/>
      </c>
      <c r="U10" s="11">
        <f>IF(OR(H10="",I10=""),"",IF(I10&gt;=H10,"OK","VERIFICAR"))</f>
        <v/>
      </c>
    </row>
    <row r="11">
      <c r="A11" s="2" t="n">
        <v>10</v>
      </c>
      <c r="B11" s="33" t="n">
        <v>46085</v>
      </c>
      <c r="C11" s="4" t="inlineStr">
        <is>
          <t>Volkswagen Polo</t>
        </is>
      </c>
      <c r="D11" s="4" t="inlineStr">
        <is>
          <t>Fernanda Lima</t>
        </is>
      </c>
      <c r="E11" s="4" t="inlineStr">
        <is>
          <t>Fortaleza</t>
        </is>
      </c>
      <c r="F11" s="4" t="inlineStr">
        <is>
          <t>Posto Beira-Mar</t>
        </is>
      </c>
      <c r="G11" s="2" t="inlineStr">
        <is>
          <t>Gasolina</t>
        </is>
      </c>
      <c r="H11" s="5" t="n">
        <v>21350</v>
      </c>
      <c r="I11" s="5" t="n">
        <v>21820</v>
      </c>
      <c r="J11" s="12">
        <f>IF(OR(H11="",I11=""),"",IFERROR(I11-H11,0))</f>
        <v/>
      </c>
      <c r="K11" s="7" t="n">
        <v>38.9</v>
      </c>
      <c r="L11" s="8" t="n">
        <v>5.95</v>
      </c>
      <c r="M11" s="13">
        <f>IF(OR(K11="",L11=""),"",IFERROR(K11*L11,0))</f>
        <v/>
      </c>
      <c r="N11" s="14">
        <f>IF(OR(J11="",K11=""),"",IFERROR(J11/K11,0))</f>
        <v/>
      </c>
      <c r="O11" s="13">
        <f>IF(OR(M11="",J11=""),"",IFERROR(M11/J11,0))</f>
        <v/>
      </c>
      <c r="P11" s="2" t="inlineStr">
        <is>
          <t>Sim</t>
        </is>
      </c>
      <c r="Q11" s="4" t="inlineStr">
        <is>
          <t>Dinheiro</t>
        </is>
      </c>
      <c r="R11" s="4" t="inlineStr">
        <is>
          <t>Abastecimento de encerramento de rota</t>
        </is>
      </c>
      <c r="S11" s="15">
        <f>IF(C11="","",IFERROR(VLOOKUP(C11,'Veículos'!$A$2:$H$101,2,FALSE),""))</f>
        <v/>
      </c>
      <c r="T11" s="14">
        <f>IF(C11="","",IFERROR(VLOOKUP(C11,'Veículos'!$A$2:$H$101,8,FALSE),0))</f>
        <v/>
      </c>
      <c r="U11" s="15">
        <f>IF(OR(H11="",I11=""),"",IF(I11&gt;=H11,"OK","VERIFICAR"))</f>
        <v/>
      </c>
    </row>
    <row r="12">
      <c r="A12" s="2" t="n"/>
      <c r="B12" s="33" t="n"/>
      <c r="C12" s="4" t="n"/>
      <c r="D12" s="4" t="n"/>
      <c r="E12" s="4" t="n"/>
      <c r="F12" s="4" t="n"/>
      <c r="G12" s="2" t="n"/>
      <c r="H12" s="5" t="n"/>
      <c r="I12" s="5" t="n"/>
      <c r="J12" s="6">
        <f>IF(OR(H12="",I12=""),"",IFERROR(I12-H12,0))</f>
        <v/>
      </c>
      <c r="K12" s="7" t="n"/>
      <c r="L12" s="8" t="n"/>
      <c r="M12" s="9">
        <f>IF(OR(K12="",L12=""),"",IFERROR(K12*L12,0))</f>
        <v/>
      </c>
      <c r="N12" s="10">
        <f>IF(OR(J12="",K12=""),"",IFERROR(J12/K12,0))</f>
        <v/>
      </c>
      <c r="O12" s="9">
        <f>IF(OR(M12="",J12=""),"",IFERROR(M12/J12,0))</f>
        <v/>
      </c>
      <c r="P12" s="2" t="n"/>
      <c r="Q12" s="4" t="n"/>
      <c r="R12" s="4" t="n"/>
      <c r="S12" s="11">
        <f>IF(C12="","",IFERROR(VLOOKUP(C12,'Veículos'!$A$2:$H$101,2,FALSE),""))</f>
        <v/>
      </c>
      <c r="T12" s="10">
        <f>IF(C12="","",IFERROR(VLOOKUP(C12,'Veículos'!$A$2:$H$101,8,FALSE),0))</f>
        <v/>
      </c>
      <c r="U12" s="11">
        <f>IF(OR(H12="",I12=""),"",IF(I12&gt;=H12,"OK","VERIFICAR"))</f>
        <v/>
      </c>
    </row>
    <row r="13">
      <c r="A13" s="2" t="n"/>
      <c r="B13" s="33" t="n"/>
      <c r="C13" s="4" t="n"/>
      <c r="D13" s="4" t="n"/>
      <c r="E13" s="4" t="n"/>
      <c r="F13" s="4" t="n"/>
      <c r="G13" s="2" t="n"/>
      <c r="H13" s="5" t="n"/>
      <c r="I13" s="5" t="n"/>
      <c r="J13" s="12">
        <f>IF(OR(H13="",I13=""),"",IFERROR(I13-H13,0))</f>
        <v/>
      </c>
      <c r="K13" s="7" t="n"/>
      <c r="L13" s="8" t="n"/>
      <c r="M13" s="13">
        <f>IF(OR(K13="",L13=""),"",IFERROR(K13*L13,0))</f>
        <v/>
      </c>
      <c r="N13" s="14">
        <f>IF(OR(J13="",K13=""),"",IFERROR(J13/K13,0))</f>
        <v/>
      </c>
      <c r="O13" s="13">
        <f>IF(OR(M13="",J13=""),"",IFERROR(M13/J13,0))</f>
        <v/>
      </c>
      <c r="P13" s="2" t="n"/>
      <c r="Q13" s="4" t="n"/>
      <c r="R13" s="4" t="n"/>
      <c r="S13" s="15">
        <f>IF(C13="","",IFERROR(VLOOKUP(C13,'Veículos'!$A$2:$H$101,2,FALSE),""))</f>
        <v/>
      </c>
      <c r="T13" s="14">
        <f>IF(C13="","",IFERROR(VLOOKUP(C13,'Veículos'!$A$2:$H$101,8,FALSE),0))</f>
        <v/>
      </c>
      <c r="U13" s="15">
        <f>IF(OR(H13="",I13=""),"",IF(I13&gt;=H13,"OK","VERIFICAR"))</f>
        <v/>
      </c>
    </row>
    <row r="14">
      <c r="A14" s="2" t="n"/>
      <c r="B14" s="33" t="n"/>
      <c r="C14" s="4" t="n"/>
      <c r="D14" s="4" t="n"/>
      <c r="E14" s="4" t="n"/>
      <c r="F14" s="4" t="n"/>
      <c r="G14" s="2" t="n"/>
      <c r="H14" s="5" t="n"/>
      <c r="I14" s="5" t="n"/>
      <c r="J14" s="6">
        <f>IF(OR(H14="",I14=""),"",IFERROR(I14-H14,0))</f>
        <v/>
      </c>
      <c r="K14" s="7" t="n"/>
      <c r="L14" s="8" t="n"/>
      <c r="M14" s="9">
        <f>IF(OR(K14="",L14=""),"",IFERROR(K14*L14,0))</f>
        <v/>
      </c>
      <c r="N14" s="10">
        <f>IF(OR(J14="",K14=""),"",IFERROR(J14/K14,0))</f>
        <v/>
      </c>
      <c r="O14" s="9">
        <f>IF(OR(M14="",J14=""),"",IFERROR(M14/J14,0))</f>
        <v/>
      </c>
      <c r="P14" s="2" t="n"/>
      <c r="Q14" s="4" t="n"/>
      <c r="R14" s="4" t="n"/>
      <c r="S14" s="11">
        <f>IF(C14="","",IFERROR(VLOOKUP(C14,'Veículos'!$A$2:$H$101,2,FALSE),""))</f>
        <v/>
      </c>
      <c r="T14" s="10">
        <f>IF(C14="","",IFERROR(VLOOKUP(C14,'Veículos'!$A$2:$H$101,8,FALSE),0))</f>
        <v/>
      </c>
      <c r="U14" s="11">
        <f>IF(OR(H14="",I14=""),"",IF(I14&gt;=H14,"OK","VERIFICAR"))</f>
        <v/>
      </c>
    </row>
    <row r="15">
      <c r="A15" s="2" t="n"/>
      <c r="B15" s="33" t="n"/>
      <c r="C15" s="4" t="n"/>
      <c r="D15" s="4" t="n"/>
      <c r="E15" s="4" t="n"/>
      <c r="F15" s="4" t="n"/>
      <c r="G15" s="2" t="n"/>
      <c r="H15" s="5" t="n"/>
      <c r="I15" s="5" t="n"/>
      <c r="J15" s="12">
        <f>IF(OR(H15="",I15=""),"",IFERROR(I15-H15,0))</f>
        <v/>
      </c>
      <c r="K15" s="7" t="n"/>
      <c r="L15" s="8" t="n"/>
      <c r="M15" s="13">
        <f>IF(OR(K15="",L15=""),"",IFERROR(K15*L15,0))</f>
        <v/>
      </c>
      <c r="N15" s="14">
        <f>IF(OR(J15="",K15=""),"",IFERROR(J15/K15,0))</f>
        <v/>
      </c>
      <c r="O15" s="13">
        <f>IF(OR(M15="",J15=""),"",IFERROR(M15/J15,0))</f>
        <v/>
      </c>
      <c r="P15" s="2" t="n"/>
      <c r="Q15" s="4" t="n"/>
      <c r="R15" s="4" t="n"/>
      <c r="S15" s="15">
        <f>IF(C15="","",IFERROR(VLOOKUP(C15,'Veículos'!$A$2:$H$101,2,FALSE),""))</f>
        <v/>
      </c>
      <c r="T15" s="14">
        <f>IF(C15="","",IFERROR(VLOOKUP(C15,'Veículos'!$A$2:$H$101,8,FALSE),0))</f>
        <v/>
      </c>
      <c r="U15" s="15">
        <f>IF(OR(H15="",I15=""),"",IF(I15&gt;=H15,"OK","VERIFICAR"))</f>
        <v/>
      </c>
    </row>
    <row r="16">
      <c r="A16" s="2" t="n"/>
      <c r="B16" s="33" t="n"/>
      <c r="C16" s="4" t="n"/>
      <c r="D16" s="4" t="n"/>
      <c r="E16" s="4" t="n"/>
      <c r="F16" s="4" t="n"/>
      <c r="G16" s="2" t="n"/>
      <c r="H16" s="5" t="n"/>
      <c r="I16" s="5" t="n"/>
      <c r="J16" s="6">
        <f>IF(OR(H16="",I16=""),"",IFERROR(I16-H16,0))</f>
        <v/>
      </c>
      <c r="K16" s="7" t="n"/>
      <c r="L16" s="8" t="n"/>
      <c r="M16" s="9">
        <f>IF(OR(K16="",L16=""),"",IFERROR(K16*L16,0))</f>
        <v/>
      </c>
      <c r="N16" s="10">
        <f>IF(OR(J16="",K16=""),"",IFERROR(J16/K16,0))</f>
        <v/>
      </c>
      <c r="O16" s="9">
        <f>IF(OR(M16="",J16=""),"",IFERROR(M16/J16,0))</f>
        <v/>
      </c>
      <c r="P16" s="2" t="n"/>
      <c r="Q16" s="4" t="n"/>
      <c r="R16" s="4" t="n"/>
      <c r="S16" s="11">
        <f>IF(C16="","",IFERROR(VLOOKUP(C16,'Veículos'!$A$2:$H$101,2,FALSE),""))</f>
        <v/>
      </c>
      <c r="T16" s="10">
        <f>IF(C16="","",IFERROR(VLOOKUP(C16,'Veículos'!$A$2:$H$101,8,FALSE),0))</f>
        <v/>
      </c>
      <c r="U16" s="11">
        <f>IF(OR(H16="",I16=""),"",IF(I16&gt;=H16,"OK","VERIFICAR"))</f>
        <v/>
      </c>
    </row>
    <row r="17">
      <c r="A17" s="2" t="n"/>
      <c r="B17" s="33" t="n"/>
      <c r="C17" s="4" t="n"/>
      <c r="D17" s="4" t="n"/>
      <c r="E17" s="4" t="n"/>
      <c r="F17" s="4" t="n"/>
      <c r="G17" s="2" t="n"/>
      <c r="H17" s="5" t="n"/>
      <c r="I17" s="5" t="n"/>
      <c r="J17" s="12">
        <f>IF(OR(H17="",I17=""),"",IFERROR(I17-H17,0))</f>
        <v/>
      </c>
      <c r="K17" s="7" t="n"/>
      <c r="L17" s="8" t="n"/>
      <c r="M17" s="13">
        <f>IF(OR(K17="",L17=""),"",IFERROR(K17*L17,0))</f>
        <v/>
      </c>
      <c r="N17" s="14">
        <f>IF(OR(J17="",K17=""),"",IFERROR(J17/K17,0))</f>
        <v/>
      </c>
      <c r="O17" s="13">
        <f>IF(OR(M17="",J17=""),"",IFERROR(M17/J17,0))</f>
        <v/>
      </c>
      <c r="P17" s="2" t="n"/>
      <c r="Q17" s="4" t="n"/>
      <c r="R17" s="4" t="n"/>
      <c r="S17" s="15">
        <f>IF(C17="","",IFERROR(VLOOKUP(C17,'Veículos'!$A$2:$H$101,2,FALSE),""))</f>
        <v/>
      </c>
      <c r="T17" s="14">
        <f>IF(C17="","",IFERROR(VLOOKUP(C17,'Veículos'!$A$2:$H$101,8,FALSE),0))</f>
        <v/>
      </c>
      <c r="U17" s="15">
        <f>IF(OR(H17="",I17=""),"",IF(I17&gt;=H17,"OK","VERIFICAR"))</f>
        <v/>
      </c>
    </row>
    <row r="18">
      <c r="A18" s="2" t="n"/>
      <c r="B18" s="33" t="n"/>
      <c r="C18" s="4" t="n"/>
      <c r="D18" s="4" t="n"/>
      <c r="E18" s="4" t="n"/>
      <c r="F18" s="4" t="n"/>
      <c r="G18" s="2" t="n"/>
      <c r="H18" s="5" t="n"/>
      <c r="I18" s="5" t="n"/>
      <c r="J18" s="6">
        <f>IF(OR(H18="",I18=""),"",IFERROR(I18-H18,0))</f>
        <v/>
      </c>
      <c r="K18" s="7" t="n"/>
      <c r="L18" s="8" t="n"/>
      <c r="M18" s="9">
        <f>IF(OR(K18="",L18=""),"",IFERROR(K18*L18,0))</f>
        <v/>
      </c>
      <c r="N18" s="10">
        <f>IF(OR(J18="",K18=""),"",IFERROR(J18/K18,0))</f>
        <v/>
      </c>
      <c r="O18" s="9">
        <f>IF(OR(M18="",J18=""),"",IFERROR(M18/J18,0))</f>
        <v/>
      </c>
      <c r="P18" s="2" t="n"/>
      <c r="Q18" s="4" t="n"/>
      <c r="R18" s="4" t="n"/>
      <c r="S18" s="11">
        <f>IF(C18="","",IFERROR(VLOOKUP(C18,'Veículos'!$A$2:$H$101,2,FALSE),""))</f>
        <v/>
      </c>
      <c r="T18" s="10">
        <f>IF(C18="","",IFERROR(VLOOKUP(C18,'Veículos'!$A$2:$H$101,8,FALSE),0))</f>
        <v/>
      </c>
      <c r="U18" s="11">
        <f>IF(OR(H18="",I18=""),"",IF(I18&gt;=H18,"OK","VERIFICAR"))</f>
        <v/>
      </c>
    </row>
    <row r="19">
      <c r="A19" s="2" t="n"/>
      <c r="B19" s="33" t="n"/>
      <c r="C19" s="4" t="n"/>
      <c r="D19" s="4" t="n"/>
      <c r="E19" s="4" t="n"/>
      <c r="F19" s="4" t="n"/>
      <c r="G19" s="2" t="n"/>
      <c r="H19" s="5" t="n"/>
      <c r="I19" s="5" t="n"/>
      <c r="J19" s="12">
        <f>IF(OR(H19="",I19=""),"",IFERROR(I19-H19,0))</f>
        <v/>
      </c>
      <c r="K19" s="7" t="n"/>
      <c r="L19" s="8" t="n"/>
      <c r="M19" s="13">
        <f>IF(OR(K19="",L19=""),"",IFERROR(K19*L19,0))</f>
        <v/>
      </c>
      <c r="N19" s="14">
        <f>IF(OR(J19="",K19=""),"",IFERROR(J19/K19,0))</f>
        <v/>
      </c>
      <c r="O19" s="13">
        <f>IF(OR(M19="",J19=""),"",IFERROR(M19/J19,0))</f>
        <v/>
      </c>
      <c r="P19" s="2" t="n"/>
      <c r="Q19" s="4" t="n"/>
      <c r="R19" s="4" t="n"/>
      <c r="S19" s="15">
        <f>IF(C19="","",IFERROR(VLOOKUP(C19,'Veículos'!$A$2:$H$101,2,FALSE),""))</f>
        <v/>
      </c>
      <c r="T19" s="14">
        <f>IF(C19="","",IFERROR(VLOOKUP(C19,'Veículos'!$A$2:$H$101,8,FALSE),0))</f>
        <v/>
      </c>
      <c r="U19" s="15">
        <f>IF(OR(H19="",I19=""),"",IF(I19&gt;=H19,"OK","VERIFICAR"))</f>
        <v/>
      </c>
    </row>
    <row r="20">
      <c r="A20" s="2" t="n"/>
      <c r="B20" s="33" t="n"/>
      <c r="C20" s="4" t="n"/>
      <c r="D20" s="4" t="n"/>
      <c r="E20" s="4" t="n"/>
      <c r="F20" s="4" t="n"/>
      <c r="G20" s="2" t="n"/>
      <c r="H20" s="5" t="n"/>
      <c r="I20" s="5" t="n"/>
      <c r="J20" s="6">
        <f>IF(OR(H20="",I20=""),"",IFERROR(I20-H20,0))</f>
        <v/>
      </c>
      <c r="K20" s="7" t="n"/>
      <c r="L20" s="8" t="n"/>
      <c r="M20" s="9">
        <f>IF(OR(K20="",L20=""),"",IFERROR(K20*L20,0))</f>
        <v/>
      </c>
      <c r="N20" s="10">
        <f>IF(OR(J20="",K20=""),"",IFERROR(J20/K20,0))</f>
        <v/>
      </c>
      <c r="O20" s="9">
        <f>IF(OR(M20="",J20=""),"",IFERROR(M20/J20,0))</f>
        <v/>
      </c>
      <c r="P20" s="2" t="n"/>
      <c r="Q20" s="4" t="n"/>
      <c r="R20" s="4" t="n"/>
      <c r="S20" s="11">
        <f>IF(C20="","",IFERROR(VLOOKUP(C20,'Veículos'!$A$2:$H$101,2,FALSE),""))</f>
        <v/>
      </c>
      <c r="T20" s="10">
        <f>IF(C20="","",IFERROR(VLOOKUP(C20,'Veículos'!$A$2:$H$101,8,FALSE),0))</f>
        <v/>
      </c>
      <c r="U20" s="11">
        <f>IF(OR(H20="",I20=""),"",IF(I20&gt;=H20,"OK","VERIFICAR"))</f>
        <v/>
      </c>
    </row>
    <row r="21">
      <c r="A21" s="2" t="n"/>
      <c r="B21" s="33" t="n"/>
      <c r="C21" s="4" t="n"/>
      <c r="D21" s="4" t="n"/>
      <c r="E21" s="4" t="n"/>
      <c r="F21" s="4" t="n"/>
      <c r="G21" s="2" t="n"/>
      <c r="H21" s="5" t="n"/>
      <c r="I21" s="5" t="n"/>
      <c r="J21" s="12">
        <f>IF(OR(H21="",I21=""),"",IFERROR(I21-H21,0))</f>
        <v/>
      </c>
      <c r="K21" s="7" t="n"/>
      <c r="L21" s="8" t="n"/>
      <c r="M21" s="13">
        <f>IF(OR(K21="",L21=""),"",IFERROR(K21*L21,0))</f>
        <v/>
      </c>
      <c r="N21" s="14">
        <f>IF(OR(J21="",K21=""),"",IFERROR(J21/K21,0))</f>
        <v/>
      </c>
      <c r="O21" s="13">
        <f>IF(OR(M21="",J21=""),"",IFERROR(M21/J21,0))</f>
        <v/>
      </c>
      <c r="P21" s="2" t="n"/>
      <c r="Q21" s="4" t="n"/>
      <c r="R21" s="4" t="n"/>
      <c r="S21" s="15">
        <f>IF(C21="","",IFERROR(VLOOKUP(C21,'Veículos'!$A$2:$H$101,2,FALSE),""))</f>
        <v/>
      </c>
      <c r="T21" s="14">
        <f>IF(C21="","",IFERROR(VLOOKUP(C21,'Veículos'!$A$2:$H$101,8,FALSE),0))</f>
        <v/>
      </c>
      <c r="U21" s="15">
        <f>IF(OR(H21="",I21=""),"",IF(I21&gt;=H21,"OK","VERIFICAR"))</f>
        <v/>
      </c>
    </row>
    <row r="22">
      <c r="A22" s="2" t="n"/>
      <c r="B22" s="33" t="n"/>
      <c r="C22" s="4" t="n"/>
      <c r="D22" s="4" t="n"/>
      <c r="E22" s="4" t="n"/>
      <c r="F22" s="4" t="n"/>
      <c r="G22" s="2" t="n"/>
      <c r="H22" s="5" t="n"/>
      <c r="I22" s="5" t="n"/>
      <c r="J22" s="6">
        <f>IF(OR(H22="",I22=""),"",IFERROR(I22-H22,0))</f>
        <v/>
      </c>
      <c r="K22" s="7" t="n"/>
      <c r="L22" s="8" t="n"/>
      <c r="M22" s="9">
        <f>IF(OR(K22="",L22=""),"",IFERROR(K22*L22,0))</f>
        <v/>
      </c>
      <c r="N22" s="10">
        <f>IF(OR(J22="",K22=""),"",IFERROR(J22/K22,0))</f>
        <v/>
      </c>
      <c r="O22" s="9">
        <f>IF(OR(M22="",J22=""),"",IFERROR(M22/J22,0))</f>
        <v/>
      </c>
      <c r="P22" s="2" t="n"/>
      <c r="Q22" s="4" t="n"/>
      <c r="R22" s="4" t="n"/>
      <c r="S22" s="11">
        <f>IF(C22="","",IFERROR(VLOOKUP(C22,'Veículos'!$A$2:$H$101,2,FALSE),""))</f>
        <v/>
      </c>
      <c r="T22" s="10">
        <f>IF(C22="","",IFERROR(VLOOKUP(C22,'Veículos'!$A$2:$H$101,8,FALSE),0))</f>
        <v/>
      </c>
      <c r="U22" s="11">
        <f>IF(OR(H22="",I22=""),"",IF(I22&gt;=H22,"OK","VERIFICAR"))</f>
        <v/>
      </c>
    </row>
    <row r="23">
      <c r="A23" s="2" t="n"/>
      <c r="B23" s="33" t="n"/>
      <c r="C23" s="4" t="n"/>
      <c r="D23" s="4" t="n"/>
      <c r="E23" s="4" t="n"/>
      <c r="F23" s="4" t="n"/>
      <c r="G23" s="2" t="n"/>
      <c r="H23" s="5" t="n"/>
      <c r="I23" s="5" t="n"/>
      <c r="J23" s="12">
        <f>IF(OR(H23="",I23=""),"",IFERROR(I23-H23,0))</f>
        <v/>
      </c>
      <c r="K23" s="7" t="n"/>
      <c r="L23" s="8" t="n"/>
      <c r="M23" s="13">
        <f>IF(OR(K23="",L23=""),"",IFERROR(K23*L23,0))</f>
        <v/>
      </c>
      <c r="N23" s="14">
        <f>IF(OR(J23="",K23=""),"",IFERROR(J23/K23,0))</f>
        <v/>
      </c>
      <c r="O23" s="13">
        <f>IF(OR(M23="",J23=""),"",IFERROR(M23/J23,0))</f>
        <v/>
      </c>
      <c r="P23" s="2" t="n"/>
      <c r="Q23" s="4" t="n"/>
      <c r="R23" s="4" t="n"/>
      <c r="S23" s="15">
        <f>IF(C23="","",IFERROR(VLOOKUP(C23,'Veículos'!$A$2:$H$101,2,FALSE),""))</f>
        <v/>
      </c>
      <c r="T23" s="14">
        <f>IF(C23="","",IFERROR(VLOOKUP(C23,'Veículos'!$A$2:$H$101,8,FALSE),0))</f>
        <v/>
      </c>
      <c r="U23" s="15">
        <f>IF(OR(H23="",I23=""),"",IF(I23&gt;=H23,"OK","VERIFICAR"))</f>
        <v/>
      </c>
    </row>
    <row r="24">
      <c r="A24" s="2" t="n"/>
      <c r="B24" s="33" t="n"/>
      <c r="C24" s="4" t="n"/>
      <c r="D24" s="4" t="n"/>
      <c r="E24" s="4" t="n"/>
      <c r="F24" s="4" t="n"/>
      <c r="G24" s="2" t="n"/>
      <c r="H24" s="5" t="n"/>
      <c r="I24" s="5" t="n"/>
      <c r="J24" s="6">
        <f>IF(OR(H24="",I24=""),"",IFERROR(I24-H24,0))</f>
        <v/>
      </c>
      <c r="K24" s="7" t="n"/>
      <c r="L24" s="8" t="n"/>
      <c r="M24" s="9">
        <f>IF(OR(K24="",L24=""),"",IFERROR(K24*L24,0))</f>
        <v/>
      </c>
      <c r="N24" s="10">
        <f>IF(OR(J24="",K24=""),"",IFERROR(J24/K24,0))</f>
        <v/>
      </c>
      <c r="O24" s="9">
        <f>IF(OR(M24="",J24=""),"",IFERROR(M24/J24,0))</f>
        <v/>
      </c>
      <c r="P24" s="2" t="n"/>
      <c r="Q24" s="4" t="n"/>
      <c r="R24" s="4" t="n"/>
      <c r="S24" s="11">
        <f>IF(C24="","",IFERROR(VLOOKUP(C24,'Veículos'!$A$2:$H$101,2,FALSE),""))</f>
        <v/>
      </c>
      <c r="T24" s="10">
        <f>IF(C24="","",IFERROR(VLOOKUP(C24,'Veículos'!$A$2:$H$101,8,FALSE),0))</f>
        <v/>
      </c>
      <c r="U24" s="11">
        <f>IF(OR(H24="",I24=""),"",IF(I24&gt;=H24,"OK","VERIFICAR"))</f>
        <v/>
      </c>
    </row>
    <row r="25">
      <c r="A25" s="2" t="n"/>
      <c r="B25" s="33" t="n"/>
      <c r="C25" s="4" t="n"/>
      <c r="D25" s="4" t="n"/>
      <c r="E25" s="4" t="n"/>
      <c r="F25" s="4" t="n"/>
      <c r="G25" s="2" t="n"/>
      <c r="H25" s="5" t="n"/>
      <c r="I25" s="5" t="n"/>
      <c r="J25" s="12">
        <f>IF(OR(H25="",I25=""),"",IFERROR(I25-H25,0))</f>
        <v/>
      </c>
      <c r="K25" s="7" t="n"/>
      <c r="L25" s="8" t="n"/>
      <c r="M25" s="13">
        <f>IF(OR(K25="",L25=""),"",IFERROR(K25*L25,0))</f>
        <v/>
      </c>
      <c r="N25" s="14">
        <f>IF(OR(J25="",K25=""),"",IFERROR(J25/K25,0))</f>
        <v/>
      </c>
      <c r="O25" s="13">
        <f>IF(OR(M25="",J25=""),"",IFERROR(M25/J25,0))</f>
        <v/>
      </c>
      <c r="P25" s="2" t="n"/>
      <c r="Q25" s="4" t="n"/>
      <c r="R25" s="4" t="n"/>
      <c r="S25" s="15">
        <f>IF(C25="","",IFERROR(VLOOKUP(C25,'Veículos'!$A$2:$H$101,2,FALSE),""))</f>
        <v/>
      </c>
      <c r="T25" s="14">
        <f>IF(C25="","",IFERROR(VLOOKUP(C25,'Veículos'!$A$2:$H$101,8,FALSE),0))</f>
        <v/>
      </c>
      <c r="U25" s="15">
        <f>IF(OR(H25="",I25=""),"",IF(I25&gt;=H25,"OK","VERIFICAR"))</f>
        <v/>
      </c>
    </row>
    <row r="26">
      <c r="A26" s="2" t="n"/>
      <c r="B26" s="33" t="n"/>
      <c r="C26" s="4" t="n"/>
      <c r="D26" s="4" t="n"/>
      <c r="E26" s="4" t="n"/>
      <c r="F26" s="4" t="n"/>
      <c r="G26" s="2" t="n"/>
      <c r="H26" s="5" t="n"/>
      <c r="I26" s="5" t="n"/>
      <c r="J26" s="6">
        <f>IF(OR(H26="",I26=""),"",IFERROR(I26-H26,0))</f>
        <v/>
      </c>
      <c r="K26" s="7" t="n"/>
      <c r="L26" s="8" t="n"/>
      <c r="M26" s="9">
        <f>IF(OR(K26="",L26=""),"",IFERROR(K26*L26,0))</f>
        <v/>
      </c>
      <c r="N26" s="10">
        <f>IF(OR(J26="",K26=""),"",IFERROR(J26/K26,0))</f>
        <v/>
      </c>
      <c r="O26" s="9">
        <f>IF(OR(M26="",J26=""),"",IFERROR(M26/J26,0))</f>
        <v/>
      </c>
      <c r="P26" s="2" t="n"/>
      <c r="Q26" s="4" t="n"/>
      <c r="R26" s="4" t="n"/>
      <c r="S26" s="11">
        <f>IF(C26="","",IFERROR(VLOOKUP(C26,'Veículos'!$A$2:$H$101,2,FALSE),""))</f>
        <v/>
      </c>
      <c r="T26" s="10">
        <f>IF(C26="","",IFERROR(VLOOKUP(C26,'Veículos'!$A$2:$H$101,8,FALSE),0))</f>
        <v/>
      </c>
      <c r="U26" s="11">
        <f>IF(OR(H26="",I26=""),"",IF(I26&gt;=H26,"OK","VERIFICAR"))</f>
        <v/>
      </c>
    </row>
    <row r="27">
      <c r="A27" s="2" t="n"/>
      <c r="B27" s="33" t="n"/>
      <c r="C27" s="4" t="n"/>
      <c r="D27" s="4" t="n"/>
      <c r="E27" s="4" t="n"/>
      <c r="F27" s="4" t="n"/>
      <c r="G27" s="2" t="n"/>
      <c r="H27" s="5" t="n"/>
      <c r="I27" s="5" t="n"/>
      <c r="J27" s="12">
        <f>IF(OR(H27="",I27=""),"",IFERROR(I27-H27,0))</f>
        <v/>
      </c>
      <c r="K27" s="7" t="n"/>
      <c r="L27" s="8" t="n"/>
      <c r="M27" s="13">
        <f>IF(OR(K27="",L27=""),"",IFERROR(K27*L27,0))</f>
        <v/>
      </c>
      <c r="N27" s="14">
        <f>IF(OR(J27="",K27=""),"",IFERROR(J27/K27,0))</f>
        <v/>
      </c>
      <c r="O27" s="13">
        <f>IF(OR(M27="",J27=""),"",IFERROR(M27/J27,0))</f>
        <v/>
      </c>
      <c r="P27" s="2" t="n"/>
      <c r="Q27" s="4" t="n"/>
      <c r="R27" s="4" t="n"/>
      <c r="S27" s="15">
        <f>IF(C27="","",IFERROR(VLOOKUP(C27,'Veículos'!$A$2:$H$101,2,FALSE),""))</f>
        <v/>
      </c>
      <c r="T27" s="14">
        <f>IF(C27="","",IFERROR(VLOOKUP(C27,'Veículos'!$A$2:$H$101,8,FALSE),0))</f>
        <v/>
      </c>
      <c r="U27" s="15">
        <f>IF(OR(H27="",I27=""),"",IF(I27&gt;=H27,"OK","VERIFICAR"))</f>
        <v/>
      </c>
    </row>
    <row r="28">
      <c r="A28" s="2" t="n"/>
      <c r="B28" s="33" t="n"/>
      <c r="C28" s="4" t="n"/>
      <c r="D28" s="4" t="n"/>
      <c r="E28" s="4" t="n"/>
      <c r="F28" s="4" t="n"/>
      <c r="G28" s="2" t="n"/>
      <c r="H28" s="5" t="n"/>
      <c r="I28" s="5" t="n"/>
      <c r="J28" s="6">
        <f>IF(OR(H28="",I28=""),"",IFERROR(I28-H28,0))</f>
        <v/>
      </c>
      <c r="K28" s="7" t="n"/>
      <c r="L28" s="8" t="n"/>
      <c r="M28" s="9">
        <f>IF(OR(K28="",L28=""),"",IFERROR(K28*L28,0))</f>
        <v/>
      </c>
      <c r="N28" s="10">
        <f>IF(OR(J28="",K28=""),"",IFERROR(J28/K28,0))</f>
        <v/>
      </c>
      <c r="O28" s="9">
        <f>IF(OR(M28="",J28=""),"",IFERROR(M28/J28,0))</f>
        <v/>
      </c>
      <c r="P28" s="2" t="n"/>
      <c r="Q28" s="4" t="n"/>
      <c r="R28" s="4" t="n"/>
      <c r="S28" s="11">
        <f>IF(C28="","",IFERROR(VLOOKUP(C28,'Veículos'!$A$2:$H$101,2,FALSE),""))</f>
        <v/>
      </c>
      <c r="T28" s="10">
        <f>IF(C28="","",IFERROR(VLOOKUP(C28,'Veículos'!$A$2:$H$101,8,FALSE),0))</f>
        <v/>
      </c>
      <c r="U28" s="11">
        <f>IF(OR(H28="",I28=""),"",IF(I28&gt;=H28,"OK","VERIFICAR"))</f>
        <v/>
      </c>
    </row>
    <row r="29">
      <c r="A29" s="2" t="n"/>
      <c r="B29" s="33" t="n"/>
      <c r="C29" s="4" t="n"/>
      <c r="D29" s="4" t="n"/>
      <c r="E29" s="4" t="n"/>
      <c r="F29" s="4" t="n"/>
      <c r="G29" s="2" t="n"/>
      <c r="H29" s="5" t="n"/>
      <c r="I29" s="5" t="n"/>
      <c r="J29" s="12">
        <f>IF(OR(H29="",I29=""),"",IFERROR(I29-H29,0))</f>
        <v/>
      </c>
      <c r="K29" s="7" t="n"/>
      <c r="L29" s="8" t="n"/>
      <c r="M29" s="13">
        <f>IF(OR(K29="",L29=""),"",IFERROR(K29*L29,0))</f>
        <v/>
      </c>
      <c r="N29" s="14">
        <f>IF(OR(J29="",K29=""),"",IFERROR(J29/K29,0))</f>
        <v/>
      </c>
      <c r="O29" s="13">
        <f>IF(OR(M29="",J29=""),"",IFERROR(M29/J29,0))</f>
        <v/>
      </c>
      <c r="P29" s="2" t="n"/>
      <c r="Q29" s="4" t="n"/>
      <c r="R29" s="4" t="n"/>
      <c r="S29" s="15">
        <f>IF(C29="","",IFERROR(VLOOKUP(C29,'Veículos'!$A$2:$H$101,2,FALSE),""))</f>
        <v/>
      </c>
      <c r="T29" s="14">
        <f>IF(C29="","",IFERROR(VLOOKUP(C29,'Veículos'!$A$2:$H$101,8,FALSE),0))</f>
        <v/>
      </c>
      <c r="U29" s="15">
        <f>IF(OR(H29="",I29=""),"",IF(I29&gt;=H29,"OK","VERIFICAR"))</f>
        <v/>
      </c>
    </row>
    <row r="30">
      <c r="A30" s="2" t="n"/>
      <c r="B30" s="33" t="n"/>
      <c r="C30" s="4" t="n"/>
      <c r="D30" s="4" t="n"/>
      <c r="E30" s="4" t="n"/>
      <c r="F30" s="4" t="n"/>
      <c r="G30" s="2" t="n"/>
      <c r="H30" s="5" t="n"/>
      <c r="I30" s="5" t="n"/>
      <c r="J30" s="6">
        <f>IF(OR(H30="",I30=""),"",IFERROR(I30-H30,0))</f>
        <v/>
      </c>
      <c r="K30" s="7" t="n"/>
      <c r="L30" s="8" t="n"/>
      <c r="M30" s="9">
        <f>IF(OR(K30="",L30=""),"",IFERROR(K30*L30,0))</f>
        <v/>
      </c>
      <c r="N30" s="10">
        <f>IF(OR(J30="",K30=""),"",IFERROR(J30/K30,0))</f>
        <v/>
      </c>
      <c r="O30" s="9">
        <f>IF(OR(M30="",J30=""),"",IFERROR(M30/J30,0))</f>
        <v/>
      </c>
      <c r="P30" s="2" t="n"/>
      <c r="Q30" s="4" t="n"/>
      <c r="R30" s="4" t="n"/>
      <c r="S30" s="11">
        <f>IF(C30="","",IFERROR(VLOOKUP(C30,'Veículos'!$A$2:$H$101,2,FALSE),""))</f>
        <v/>
      </c>
      <c r="T30" s="10">
        <f>IF(C30="","",IFERROR(VLOOKUP(C30,'Veículos'!$A$2:$H$101,8,FALSE),0))</f>
        <v/>
      </c>
      <c r="U30" s="11">
        <f>IF(OR(H30="",I30=""),"",IF(I30&gt;=H30,"OK","VERIFICAR"))</f>
        <v/>
      </c>
    </row>
    <row r="31">
      <c r="A31" s="2" t="n"/>
      <c r="B31" s="33" t="n"/>
      <c r="C31" s="4" t="n"/>
      <c r="D31" s="4" t="n"/>
      <c r="E31" s="4" t="n"/>
      <c r="F31" s="4" t="n"/>
      <c r="G31" s="2" t="n"/>
      <c r="H31" s="5" t="n"/>
      <c r="I31" s="5" t="n"/>
      <c r="J31" s="12">
        <f>IF(OR(H31="",I31=""),"",IFERROR(I31-H31,0))</f>
        <v/>
      </c>
      <c r="K31" s="7" t="n"/>
      <c r="L31" s="8" t="n"/>
      <c r="M31" s="13">
        <f>IF(OR(K31="",L31=""),"",IFERROR(K31*L31,0))</f>
        <v/>
      </c>
      <c r="N31" s="14">
        <f>IF(OR(J31="",K31=""),"",IFERROR(J31/K31,0))</f>
        <v/>
      </c>
      <c r="O31" s="13">
        <f>IF(OR(M31="",J31=""),"",IFERROR(M31/J31,0))</f>
        <v/>
      </c>
      <c r="P31" s="2" t="n"/>
      <c r="Q31" s="4" t="n"/>
      <c r="R31" s="4" t="n"/>
      <c r="S31" s="15">
        <f>IF(C31="","",IFERROR(VLOOKUP(C31,'Veículos'!$A$2:$H$101,2,FALSE),""))</f>
        <v/>
      </c>
      <c r="T31" s="14">
        <f>IF(C31="","",IFERROR(VLOOKUP(C31,'Veículos'!$A$2:$H$101,8,FALSE),0))</f>
        <v/>
      </c>
      <c r="U31" s="15">
        <f>IF(OR(H31="",I31=""),"",IF(I31&gt;=H31,"OK","VERIFICAR"))</f>
        <v/>
      </c>
    </row>
    <row r="32">
      <c r="A32" s="2" t="n"/>
      <c r="B32" s="33" t="n"/>
      <c r="C32" s="4" t="n"/>
      <c r="D32" s="4" t="n"/>
      <c r="E32" s="4" t="n"/>
      <c r="F32" s="4" t="n"/>
      <c r="G32" s="2" t="n"/>
      <c r="H32" s="5" t="n"/>
      <c r="I32" s="5" t="n"/>
      <c r="J32" s="6">
        <f>IF(OR(H32="",I32=""),"",IFERROR(I32-H32,0))</f>
        <v/>
      </c>
      <c r="K32" s="7" t="n"/>
      <c r="L32" s="8" t="n"/>
      <c r="M32" s="9">
        <f>IF(OR(K32="",L32=""),"",IFERROR(K32*L32,0))</f>
        <v/>
      </c>
      <c r="N32" s="10">
        <f>IF(OR(J32="",K32=""),"",IFERROR(J32/K32,0))</f>
        <v/>
      </c>
      <c r="O32" s="9">
        <f>IF(OR(M32="",J32=""),"",IFERROR(M32/J32,0))</f>
        <v/>
      </c>
      <c r="P32" s="2" t="n"/>
      <c r="Q32" s="4" t="n"/>
      <c r="R32" s="4" t="n"/>
      <c r="S32" s="11">
        <f>IF(C32="","",IFERROR(VLOOKUP(C32,'Veículos'!$A$2:$H$101,2,FALSE),""))</f>
        <v/>
      </c>
      <c r="T32" s="10">
        <f>IF(C32="","",IFERROR(VLOOKUP(C32,'Veículos'!$A$2:$H$101,8,FALSE),0))</f>
        <v/>
      </c>
      <c r="U32" s="11">
        <f>IF(OR(H32="",I32=""),"",IF(I32&gt;=H32,"OK","VERIFICAR"))</f>
        <v/>
      </c>
    </row>
    <row r="33">
      <c r="A33" s="2" t="n"/>
      <c r="B33" s="33" t="n"/>
      <c r="C33" s="4" t="n"/>
      <c r="D33" s="4" t="n"/>
      <c r="E33" s="4" t="n"/>
      <c r="F33" s="4" t="n"/>
      <c r="G33" s="2" t="n"/>
      <c r="H33" s="5" t="n"/>
      <c r="I33" s="5" t="n"/>
      <c r="J33" s="12">
        <f>IF(OR(H33="",I33=""),"",IFERROR(I33-H33,0))</f>
        <v/>
      </c>
      <c r="K33" s="7" t="n"/>
      <c r="L33" s="8" t="n"/>
      <c r="M33" s="13">
        <f>IF(OR(K33="",L33=""),"",IFERROR(K33*L33,0))</f>
        <v/>
      </c>
      <c r="N33" s="14">
        <f>IF(OR(J33="",K33=""),"",IFERROR(J33/K33,0))</f>
        <v/>
      </c>
      <c r="O33" s="13">
        <f>IF(OR(M33="",J33=""),"",IFERROR(M33/J33,0))</f>
        <v/>
      </c>
      <c r="P33" s="2" t="n"/>
      <c r="Q33" s="4" t="n"/>
      <c r="R33" s="4" t="n"/>
      <c r="S33" s="15">
        <f>IF(C33="","",IFERROR(VLOOKUP(C33,'Veículos'!$A$2:$H$101,2,FALSE),""))</f>
        <v/>
      </c>
      <c r="T33" s="14">
        <f>IF(C33="","",IFERROR(VLOOKUP(C33,'Veículos'!$A$2:$H$101,8,FALSE),0))</f>
        <v/>
      </c>
      <c r="U33" s="15">
        <f>IF(OR(H33="",I33=""),"",IF(I33&gt;=H33,"OK","VERIFICAR"))</f>
        <v/>
      </c>
    </row>
    <row r="34">
      <c r="A34" s="2" t="n"/>
      <c r="B34" s="33" t="n"/>
      <c r="C34" s="4" t="n"/>
      <c r="D34" s="4" t="n"/>
      <c r="E34" s="4" t="n"/>
      <c r="F34" s="4" t="n"/>
      <c r="G34" s="2" t="n"/>
      <c r="H34" s="5" t="n"/>
      <c r="I34" s="5" t="n"/>
      <c r="J34" s="6">
        <f>IF(OR(H34="",I34=""),"",IFERROR(I34-H34,0))</f>
        <v/>
      </c>
      <c r="K34" s="7" t="n"/>
      <c r="L34" s="8" t="n"/>
      <c r="M34" s="9">
        <f>IF(OR(K34="",L34=""),"",IFERROR(K34*L34,0))</f>
        <v/>
      </c>
      <c r="N34" s="10">
        <f>IF(OR(J34="",K34=""),"",IFERROR(J34/K34,0))</f>
        <v/>
      </c>
      <c r="O34" s="9">
        <f>IF(OR(M34="",J34=""),"",IFERROR(M34/J34,0))</f>
        <v/>
      </c>
      <c r="P34" s="2" t="n"/>
      <c r="Q34" s="4" t="n"/>
      <c r="R34" s="4" t="n"/>
      <c r="S34" s="11">
        <f>IF(C34="","",IFERROR(VLOOKUP(C34,'Veículos'!$A$2:$H$101,2,FALSE),""))</f>
        <v/>
      </c>
      <c r="T34" s="10">
        <f>IF(C34="","",IFERROR(VLOOKUP(C34,'Veículos'!$A$2:$H$101,8,FALSE),0))</f>
        <v/>
      </c>
      <c r="U34" s="11">
        <f>IF(OR(H34="",I34=""),"",IF(I34&gt;=H34,"OK","VERIFICAR"))</f>
        <v/>
      </c>
    </row>
    <row r="35">
      <c r="A35" s="2" t="n"/>
      <c r="B35" s="33" t="n"/>
      <c r="C35" s="4" t="n"/>
      <c r="D35" s="4" t="n"/>
      <c r="E35" s="4" t="n"/>
      <c r="F35" s="4" t="n"/>
      <c r="G35" s="2" t="n"/>
      <c r="H35" s="5" t="n"/>
      <c r="I35" s="5" t="n"/>
      <c r="J35" s="12">
        <f>IF(OR(H35="",I35=""),"",IFERROR(I35-H35,0))</f>
        <v/>
      </c>
      <c r="K35" s="7" t="n"/>
      <c r="L35" s="8" t="n"/>
      <c r="M35" s="13">
        <f>IF(OR(K35="",L35=""),"",IFERROR(K35*L35,0))</f>
        <v/>
      </c>
      <c r="N35" s="14">
        <f>IF(OR(J35="",K35=""),"",IFERROR(J35/K35,0))</f>
        <v/>
      </c>
      <c r="O35" s="13">
        <f>IF(OR(M35="",J35=""),"",IFERROR(M35/J35,0))</f>
        <v/>
      </c>
      <c r="P35" s="2" t="n"/>
      <c r="Q35" s="4" t="n"/>
      <c r="R35" s="4" t="n"/>
      <c r="S35" s="15">
        <f>IF(C35="","",IFERROR(VLOOKUP(C35,'Veículos'!$A$2:$H$101,2,FALSE),""))</f>
        <v/>
      </c>
      <c r="T35" s="14">
        <f>IF(C35="","",IFERROR(VLOOKUP(C35,'Veículos'!$A$2:$H$101,8,FALSE),0))</f>
        <v/>
      </c>
      <c r="U35" s="15">
        <f>IF(OR(H35="",I35=""),"",IF(I35&gt;=H35,"OK","VERIFICAR"))</f>
        <v/>
      </c>
    </row>
    <row r="36">
      <c r="A36" s="2" t="n"/>
      <c r="B36" s="33" t="n"/>
      <c r="C36" s="4" t="n"/>
      <c r="D36" s="4" t="n"/>
      <c r="E36" s="4" t="n"/>
      <c r="F36" s="4" t="n"/>
      <c r="G36" s="2" t="n"/>
      <c r="H36" s="5" t="n"/>
      <c r="I36" s="5" t="n"/>
      <c r="J36" s="6">
        <f>IF(OR(H36="",I36=""),"",IFERROR(I36-H36,0))</f>
        <v/>
      </c>
      <c r="K36" s="7" t="n"/>
      <c r="L36" s="8" t="n"/>
      <c r="M36" s="9">
        <f>IF(OR(K36="",L36=""),"",IFERROR(K36*L36,0))</f>
        <v/>
      </c>
      <c r="N36" s="10">
        <f>IF(OR(J36="",K36=""),"",IFERROR(J36/K36,0))</f>
        <v/>
      </c>
      <c r="O36" s="9">
        <f>IF(OR(M36="",J36=""),"",IFERROR(M36/J36,0))</f>
        <v/>
      </c>
      <c r="P36" s="2" t="n"/>
      <c r="Q36" s="4" t="n"/>
      <c r="R36" s="4" t="n"/>
      <c r="S36" s="11">
        <f>IF(C36="","",IFERROR(VLOOKUP(C36,'Veículos'!$A$2:$H$101,2,FALSE),""))</f>
        <v/>
      </c>
      <c r="T36" s="10">
        <f>IF(C36="","",IFERROR(VLOOKUP(C36,'Veículos'!$A$2:$H$101,8,FALSE),0))</f>
        <v/>
      </c>
      <c r="U36" s="11">
        <f>IF(OR(H36="",I36=""),"",IF(I36&gt;=H36,"OK","VERIFICAR"))</f>
        <v/>
      </c>
    </row>
    <row r="37">
      <c r="A37" s="2" t="n"/>
      <c r="B37" s="33" t="n"/>
      <c r="C37" s="4" t="n"/>
      <c r="D37" s="4" t="n"/>
      <c r="E37" s="4" t="n"/>
      <c r="F37" s="4" t="n"/>
      <c r="G37" s="2" t="n"/>
      <c r="H37" s="5" t="n"/>
      <c r="I37" s="5" t="n"/>
      <c r="J37" s="12">
        <f>IF(OR(H37="",I37=""),"",IFERROR(I37-H37,0))</f>
        <v/>
      </c>
      <c r="K37" s="7" t="n"/>
      <c r="L37" s="8" t="n"/>
      <c r="M37" s="13">
        <f>IF(OR(K37="",L37=""),"",IFERROR(K37*L37,0))</f>
        <v/>
      </c>
      <c r="N37" s="14">
        <f>IF(OR(J37="",K37=""),"",IFERROR(J37/K37,0))</f>
        <v/>
      </c>
      <c r="O37" s="13">
        <f>IF(OR(M37="",J37=""),"",IFERROR(M37/J37,0))</f>
        <v/>
      </c>
      <c r="P37" s="2" t="n"/>
      <c r="Q37" s="4" t="n"/>
      <c r="R37" s="4" t="n"/>
      <c r="S37" s="15">
        <f>IF(C37="","",IFERROR(VLOOKUP(C37,'Veículos'!$A$2:$H$101,2,FALSE),""))</f>
        <v/>
      </c>
      <c r="T37" s="14">
        <f>IF(C37="","",IFERROR(VLOOKUP(C37,'Veículos'!$A$2:$H$101,8,FALSE),0))</f>
        <v/>
      </c>
      <c r="U37" s="15">
        <f>IF(OR(H37="",I37=""),"",IF(I37&gt;=H37,"OK","VERIFICAR"))</f>
        <v/>
      </c>
    </row>
    <row r="38">
      <c r="A38" s="2" t="n"/>
      <c r="B38" s="33" t="n"/>
      <c r="C38" s="4" t="n"/>
      <c r="D38" s="4" t="n"/>
      <c r="E38" s="4" t="n"/>
      <c r="F38" s="4" t="n"/>
      <c r="G38" s="2" t="n"/>
      <c r="H38" s="5" t="n"/>
      <c r="I38" s="5" t="n"/>
      <c r="J38" s="6">
        <f>IF(OR(H38="",I38=""),"",IFERROR(I38-H38,0))</f>
        <v/>
      </c>
      <c r="K38" s="7" t="n"/>
      <c r="L38" s="8" t="n"/>
      <c r="M38" s="9">
        <f>IF(OR(K38="",L38=""),"",IFERROR(K38*L38,0))</f>
        <v/>
      </c>
      <c r="N38" s="10">
        <f>IF(OR(J38="",K38=""),"",IFERROR(J38/K38,0))</f>
        <v/>
      </c>
      <c r="O38" s="9">
        <f>IF(OR(M38="",J38=""),"",IFERROR(M38/J38,0))</f>
        <v/>
      </c>
      <c r="P38" s="2" t="n"/>
      <c r="Q38" s="4" t="n"/>
      <c r="R38" s="4" t="n"/>
      <c r="S38" s="11">
        <f>IF(C38="","",IFERROR(VLOOKUP(C38,'Veículos'!$A$2:$H$101,2,FALSE),""))</f>
        <v/>
      </c>
      <c r="T38" s="10">
        <f>IF(C38="","",IFERROR(VLOOKUP(C38,'Veículos'!$A$2:$H$101,8,FALSE),0))</f>
        <v/>
      </c>
      <c r="U38" s="11">
        <f>IF(OR(H38="",I38=""),"",IF(I38&gt;=H38,"OK","VERIFICAR"))</f>
        <v/>
      </c>
    </row>
    <row r="39">
      <c r="A39" s="2" t="n"/>
      <c r="B39" s="33" t="n"/>
      <c r="C39" s="4" t="n"/>
      <c r="D39" s="4" t="n"/>
      <c r="E39" s="4" t="n"/>
      <c r="F39" s="4" t="n"/>
      <c r="G39" s="2" t="n"/>
      <c r="H39" s="5" t="n"/>
      <c r="I39" s="5" t="n"/>
      <c r="J39" s="12">
        <f>IF(OR(H39="",I39=""),"",IFERROR(I39-H39,0))</f>
        <v/>
      </c>
      <c r="K39" s="7" t="n"/>
      <c r="L39" s="8" t="n"/>
      <c r="M39" s="13">
        <f>IF(OR(K39="",L39=""),"",IFERROR(K39*L39,0))</f>
        <v/>
      </c>
      <c r="N39" s="14">
        <f>IF(OR(J39="",K39=""),"",IFERROR(J39/K39,0))</f>
        <v/>
      </c>
      <c r="O39" s="13">
        <f>IF(OR(M39="",J39=""),"",IFERROR(M39/J39,0))</f>
        <v/>
      </c>
      <c r="P39" s="2" t="n"/>
      <c r="Q39" s="4" t="n"/>
      <c r="R39" s="4" t="n"/>
      <c r="S39" s="15">
        <f>IF(C39="","",IFERROR(VLOOKUP(C39,'Veículos'!$A$2:$H$101,2,FALSE),""))</f>
        <v/>
      </c>
      <c r="T39" s="14">
        <f>IF(C39="","",IFERROR(VLOOKUP(C39,'Veículos'!$A$2:$H$101,8,FALSE),0))</f>
        <v/>
      </c>
      <c r="U39" s="15">
        <f>IF(OR(H39="",I39=""),"",IF(I39&gt;=H39,"OK","VERIFICAR"))</f>
        <v/>
      </c>
    </row>
    <row r="40">
      <c r="A40" s="2" t="n"/>
      <c r="B40" s="33" t="n"/>
      <c r="C40" s="4" t="n"/>
      <c r="D40" s="4" t="n"/>
      <c r="E40" s="4" t="n"/>
      <c r="F40" s="4" t="n"/>
      <c r="G40" s="2" t="n"/>
      <c r="H40" s="5" t="n"/>
      <c r="I40" s="5" t="n"/>
      <c r="J40" s="6">
        <f>IF(OR(H40="",I40=""),"",IFERROR(I40-H40,0))</f>
        <v/>
      </c>
      <c r="K40" s="7" t="n"/>
      <c r="L40" s="8" t="n"/>
      <c r="M40" s="9">
        <f>IF(OR(K40="",L40=""),"",IFERROR(K40*L40,0))</f>
        <v/>
      </c>
      <c r="N40" s="10">
        <f>IF(OR(J40="",K40=""),"",IFERROR(J40/K40,0))</f>
        <v/>
      </c>
      <c r="O40" s="9">
        <f>IF(OR(M40="",J40=""),"",IFERROR(M40/J40,0))</f>
        <v/>
      </c>
      <c r="P40" s="2" t="n"/>
      <c r="Q40" s="4" t="n"/>
      <c r="R40" s="4" t="n"/>
      <c r="S40" s="11">
        <f>IF(C40="","",IFERROR(VLOOKUP(C40,'Veículos'!$A$2:$H$101,2,FALSE),""))</f>
        <v/>
      </c>
      <c r="T40" s="10">
        <f>IF(C40="","",IFERROR(VLOOKUP(C40,'Veículos'!$A$2:$H$101,8,FALSE),0))</f>
        <v/>
      </c>
      <c r="U40" s="11">
        <f>IF(OR(H40="",I40=""),"",IF(I40&gt;=H40,"OK","VERIFICAR"))</f>
        <v/>
      </c>
    </row>
    <row r="41">
      <c r="A41" s="2" t="n"/>
      <c r="B41" s="33" t="n"/>
      <c r="C41" s="4" t="n"/>
      <c r="D41" s="4" t="n"/>
      <c r="E41" s="4" t="n"/>
      <c r="F41" s="4" t="n"/>
      <c r="G41" s="2" t="n"/>
      <c r="H41" s="5" t="n"/>
      <c r="I41" s="5" t="n"/>
      <c r="J41" s="12">
        <f>IF(OR(H41="",I41=""),"",IFERROR(I41-H41,0))</f>
        <v/>
      </c>
      <c r="K41" s="7" t="n"/>
      <c r="L41" s="8" t="n"/>
      <c r="M41" s="13">
        <f>IF(OR(K41="",L41=""),"",IFERROR(K41*L41,0))</f>
        <v/>
      </c>
      <c r="N41" s="14">
        <f>IF(OR(J41="",K41=""),"",IFERROR(J41/K41,0))</f>
        <v/>
      </c>
      <c r="O41" s="13">
        <f>IF(OR(M41="",J41=""),"",IFERROR(M41/J41,0))</f>
        <v/>
      </c>
      <c r="P41" s="2" t="n"/>
      <c r="Q41" s="4" t="n"/>
      <c r="R41" s="4" t="n"/>
      <c r="S41" s="15">
        <f>IF(C41="","",IFERROR(VLOOKUP(C41,'Veículos'!$A$2:$H$101,2,FALSE),""))</f>
        <v/>
      </c>
      <c r="T41" s="14">
        <f>IF(C41="","",IFERROR(VLOOKUP(C41,'Veículos'!$A$2:$H$101,8,FALSE),0))</f>
        <v/>
      </c>
      <c r="U41" s="15">
        <f>IF(OR(H41="",I41=""),"",IF(I41&gt;=H41,"OK","VERIFICAR"))</f>
        <v/>
      </c>
    </row>
    <row r="42">
      <c r="A42" s="2" t="n"/>
      <c r="B42" s="33" t="n"/>
      <c r="C42" s="4" t="n"/>
      <c r="D42" s="4" t="n"/>
      <c r="E42" s="4" t="n"/>
      <c r="F42" s="4" t="n"/>
      <c r="G42" s="2" t="n"/>
      <c r="H42" s="5" t="n"/>
      <c r="I42" s="5" t="n"/>
      <c r="J42" s="6">
        <f>IF(OR(H42="",I42=""),"",IFERROR(I42-H42,0))</f>
        <v/>
      </c>
      <c r="K42" s="7" t="n"/>
      <c r="L42" s="8" t="n"/>
      <c r="M42" s="9">
        <f>IF(OR(K42="",L42=""),"",IFERROR(K42*L42,0))</f>
        <v/>
      </c>
      <c r="N42" s="10">
        <f>IF(OR(J42="",K42=""),"",IFERROR(J42/K42,0))</f>
        <v/>
      </c>
      <c r="O42" s="9">
        <f>IF(OR(M42="",J42=""),"",IFERROR(M42/J42,0))</f>
        <v/>
      </c>
      <c r="P42" s="2" t="n"/>
      <c r="Q42" s="4" t="n"/>
      <c r="R42" s="4" t="n"/>
      <c r="S42" s="11">
        <f>IF(C42="","",IFERROR(VLOOKUP(C42,'Veículos'!$A$2:$H$101,2,FALSE),""))</f>
        <v/>
      </c>
      <c r="T42" s="10">
        <f>IF(C42="","",IFERROR(VLOOKUP(C42,'Veículos'!$A$2:$H$101,8,FALSE),0))</f>
        <v/>
      </c>
      <c r="U42" s="11">
        <f>IF(OR(H42="",I42=""),"",IF(I42&gt;=H42,"OK","VERIFICAR"))</f>
        <v/>
      </c>
    </row>
    <row r="43">
      <c r="A43" s="2" t="n"/>
      <c r="B43" s="33" t="n"/>
      <c r="C43" s="4" t="n"/>
      <c r="D43" s="4" t="n"/>
      <c r="E43" s="4" t="n"/>
      <c r="F43" s="4" t="n"/>
      <c r="G43" s="2" t="n"/>
      <c r="H43" s="5" t="n"/>
      <c r="I43" s="5" t="n"/>
      <c r="J43" s="12">
        <f>IF(OR(H43="",I43=""),"",IFERROR(I43-H43,0))</f>
        <v/>
      </c>
      <c r="K43" s="7" t="n"/>
      <c r="L43" s="8" t="n"/>
      <c r="M43" s="13">
        <f>IF(OR(K43="",L43=""),"",IFERROR(K43*L43,0))</f>
        <v/>
      </c>
      <c r="N43" s="14">
        <f>IF(OR(J43="",K43=""),"",IFERROR(J43/K43,0))</f>
        <v/>
      </c>
      <c r="O43" s="13">
        <f>IF(OR(M43="",J43=""),"",IFERROR(M43/J43,0))</f>
        <v/>
      </c>
      <c r="P43" s="2" t="n"/>
      <c r="Q43" s="4" t="n"/>
      <c r="R43" s="4" t="n"/>
      <c r="S43" s="15">
        <f>IF(C43="","",IFERROR(VLOOKUP(C43,'Veículos'!$A$2:$H$101,2,FALSE),""))</f>
        <v/>
      </c>
      <c r="T43" s="14">
        <f>IF(C43="","",IFERROR(VLOOKUP(C43,'Veículos'!$A$2:$H$101,8,FALSE),0))</f>
        <v/>
      </c>
      <c r="U43" s="15">
        <f>IF(OR(H43="",I43=""),"",IF(I43&gt;=H43,"OK","VERIFICAR"))</f>
        <v/>
      </c>
    </row>
    <row r="44">
      <c r="A44" s="2" t="n"/>
      <c r="B44" s="33" t="n"/>
      <c r="C44" s="4" t="n"/>
      <c r="D44" s="4" t="n"/>
      <c r="E44" s="4" t="n"/>
      <c r="F44" s="4" t="n"/>
      <c r="G44" s="2" t="n"/>
      <c r="H44" s="5" t="n"/>
      <c r="I44" s="5" t="n"/>
      <c r="J44" s="6">
        <f>IF(OR(H44="",I44=""),"",IFERROR(I44-H44,0))</f>
        <v/>
      </c>
      <c r="K44" s="7" t="n"/>
      <c r="L44" s="8" t="n"/>
      <c r="M44" s="9">
        <f>IF(OR(K44="",L44=""),"",IFERROR(K44*L44,0))</f>
        <v/>
      </c>
      <c r="N44" s="10">
        <f>IF(OR(J44="",K44=""),"",IFERROR(J44/K44,0))</f>
        <v/>
      </c>
      <c r="O44" s="9">
        <f>IF(OR(M44="",J44=""),"",IFERROR(M44/J44,0))</f>
        <v/>
      </c>
      <c r="P44" s="2" t="n"/>
      <c r="Q44" s="4" t="n"/>
      <c r="R44" s="4" t="n"/>
      <c r="S44" s="11">
        <f>IF(C44="","",IFERROR(VLOOKUP(C44,'Veículos'!$A$2:$H$101,2,FALSE),""))</f>
        <v/>
      </c>
      <c r="T44" s="10">
        <f>IF(C44="","",IFERROR(VLOOKUP(C44,'Veículos'!$A$2:$H$101,8,FALSE),0))</f>
        <v/>
      </c>
      <c r="U44" s="11">
        <f>IF(OR(H44="",I44=""),"",IF(I44&gt;=H44,"OK","VERIFICAR"))</f>
        <v/>
      </c>
    </row>
    <row r="45">
      <c r="A45" s="2" t="n"/>
      <c r="B45" s="33" t="n"/>
      <c r="C45" s="4" t="n"/>
      <c r="D45" s="4" t="n"/>
      <c r="E45" s="4" t="n"/>
      <c r="F45" s="4" t="n"/>
      <c r="G45" s="2" t="n"/>
      <c r="H45" s="5" t="n"/>
      <c r="I45" s="5" t="n"/>
      <c r="J45" s="12">
        <f>IF(OR(H45="",I45=""),"",IFERROR(I45-H45,0))</f>
        <v/>
      </c>
      <c r="K45" s="7" t="n"/>
      <c r="L45" s="8" t="n"/>
      <c r="M45" s="13">
        <f>IF(OR(K45="",L45=""),"",IFERROR(K45*L45,0))</f>
        <v/>
      </c>
      <c r="N45" s="14">
        <f>IF(OR(J45="",K45=""),"",IFERROR(J45/K45,0))</f>
        <v/>
      </c>
      <c r="O45" s="13">
        <f>IF(OR(M45="",J45=""),"",IFERROR(M45/J45,0))</f>
        <v/>
      </c>
      <c r="P45" s="2" t="n"/>
      <c r="Q45" s="4" t="n"/>
      <c r="R45" s="4" t="n"/>
      <c r="S45" s="15">
        <f>IF(C45="","",IFERROR(VLOOKUP(C45,'Veículos'!$A$2:$H$101,2,FALSE),""))</f>
        <v/>
      </c>
      <c r="T45" s="14">
        <f>IF(C45="","",IFERROR(VLOOKUP(C45,'Veículos'!$A$2:$H$101,8,FALSE),0))</f>
        <v/>
      </c>
      <c r="U45" s="15">
        <f>IF(OR(H45="",I45=""),"",IF(I45&gt;=H45,"OK","VERIFICAR"))</f>
        <v/>
      </c>
    </row>
    <row r="46">
      <c r="A46" s="2" t="n"/>
      <c r="B46" s="33" t="n"/>
      <c r="C46" s="4" t="n"/>
      <c r="D46" s="4" t="n"/>
      <c r="E46" s="4" t="n"/>
      <c r="F46" s="4" t="n"/>
      <c r="G46" s="2" t="n"/>
      <c r="H46" s="5" t="n"/>
      <c r="I46" s="5" t="n"/>
      <c r="J46" s="6">
        <f>IF(OR(H46="",I46=""),"",IFERROR(I46-H46,0))</f>
        <v/>
      </c>
      <c r="K46" s="7" t="n"/>
      <c r="L46" s="8" t="n"/>
      <c r="M46" s="9">
        <f>IF(OR(K46="",L46=""),"",IFERROR(K46*L46,0))</f>
        <v/>
      </c>
      <c r="N46" s="10">
        <f>IF(OR(J46="",K46=""),"",IFERROR(J46/K46,0))</f>
        <v/>
      </c>
      <c r="O46" s="9">
        <f>IF(OR(M46="",J46=""),"",IFERROR(M46/J46,0))</f>
        <v/>
      </c>
      <c r="P46" s="2" t="n"/>
      <c r="Q46" s="4" t="n"/>
      <c r="R46" s="4" t="n"/>
      <c r="S46" s="11">
        <f>IF(C46="","",IFERROR(VLOOKUP(C46,'Veículos'!$A$2:$H$101,2,FALSE),""))</f>
        <v/>
      </c>
      <c r="T46" s="10">
        <f>IF(C46="","",IFERROR(VLOOKUP(C46,'Veículos'!$A$2:$H$101,8,FALSE),0))</f>
        <v/>
      </c>
      <c r="U46" s="11">
        <f>IF(OR(H46="",I46=""),"",IF(I46&gt;=H46,"OK","VERIFICAR"))</f>
        <v/>
      </c>
    </row>
    <row r="47">
      <c r="A47" s="2" t="n"/>
      <c r="B47" s="33" t="n"/>
      <c r="C47" s="4" t="n"/>
      <c r="D47" s="4" t="n"/>
      <c r="E47" s="4" t="n"/>
      <c r="F47" s="4" t="n"/>
      <c r="G47" s="2" t="n"/>
      <c r="H47" s="5" t="n"/>
      <c r="I47" s="5" t="n"/>
      <c r="J47" s="12">
        <f>IF(OR(H47="",I47=""),"",IFERROR(I47-H47,0))</f>
        <v/>
      </c>
      <c r="K47" s="7" t="n"/>
      <c r="L47" s="8" t="n"/>
      <c r="M47" s="13">
        <f>IF(OR(K47="",L47=""),"",IFERROR(K47*L47,0))</f>
        <v/>
      </c>
      <c r="N47" s="14">
        <f>IF(OR(J47="",K47=""),"",IFERROR(J47/K47,0))</f>
        <v/>
      </c>
      <c r="O47" s="13">
        <f>IF(OR(M47="",J47=""),"",IFERROR(M47/J47,0))</f>
        <v/>
      </c>
      <c r="P47" s="2" t="n"/>
      <c r="Q47" s="4" t="n"/>
      <c r="R47" s="4" t="n"/>
      <c r="S47" s="15">
        <f>IF(C47="","",IFERROR(VLOOKUP(C47,'Veículos'!$A$2:$H$101,2,FALSE),""))</f>
        <v/>
      </c>
      <c r="T47" s="14">
        <f>IF(C47="","",IFERROR(VLOOKUP(C47,'Veículos'!$A$2:$H$101,8,FALSE),0))</f>
        <v/>
      </c>
      <c r="U47" s="15">
        <f>IF(OR(H47="",I47=""),"",IF(I47&gt;=H47,"OK","VERIFICAR"))</f>
        <v/>
      </c>
    </row>
    <row r="48">
      <c r="A48" s="2" t="n"/>
      <c r="B48" s="33" t="n"/>
      <c r="C48" s="4" t="n"/>
      <c r="D48" s="4" t="n"/>
      <c r="E48" s="4" t="n"/>
      <c r="F48" s="4" t="n"/>
      <c r="G48" s="2" t="n"/>
      <c r="H48" s="5" t="n"/>
      <c r="I48" s="5" t="n"/>
      <c r="J48" s="6">
        <f>IF(OR(H48="",I48=""),"",IFERROR(I48-H48,0))</f>
        <v/>
      </c>
      <c r="K48" s="7" t="n"/>
      <c r="L48" s="8" t="n"/>
      <c r="M48" s="9">
        <f>IF(OR(K48="",L48=""),"",IFERROR(K48*L48,0))</f>
        <v/>
      </c>
      <c r="N48" s="10">
        <f>IF(OR(J48="",K48=""),"",IFERROR(J48/K48,0))</f>
        <v/>
      </c>
      <c r="O48" s="9">
        <f>IF(OR(M48="",J48=""),"",IFERROR(M48/J48,0))</f>
        <v/>
      </c>
      <c r="P48" s="2" t="n"/>
      <c r="Q48" s="4" t="n"/>
      <c r="R48" s="4" t="n"/>
      <c r="S48" s="11">
        <f>IF(C48="","",IFERROR(VLOOKUP(C48,'Veículos'!$A$2:$H$101,2,FALSE),""))</f>
        <v/>
      </c>
      <c r="T48" s="10">
        <f>IF(C48="","",IFERROR(VLOOKUP(C48,'Veículos'!$A$2:$H$101,8,FALSE),0))</f>
        <v/>
      </c>
      <c r="U48" s="11">
        <f>IF(OR(H48="",I48=""),"",IF(I48&gt;=H48,"OK","VERIFICAR"))</f>
        <v/>
      </c>
    </row>
    <row r="49">
      <c r="A49" s="2" t="n"/>
      <c r="B49" s="33" t="n"/>
      <c r="C49" s="4" t="n"/>
      <c r="D49" s="4" t="n"/>
      <c r="E49" s="4" t="n"/>
      <c r="F49" s="4" t="n"/>
      <c r="G49" s="2" t="n"/>
      <c r="H49" s="5" t="n"/>
      <c r="I49" s="5" t="n"/>
      <c r="J49" s="12">
        <f>IF(OR(H49="",I49=""),"",IFERROR(I49-H49,0))</f>
        <v/>
      </c>
      <c r="K49" s="7" t="n"/>
      <c r="L49" s="8" t="n"/>
      <c r="M49" s="13">
        <f>IF(OR(K49="",L49=""),"",IFERROR(K49*L49,0))</f>
        <v/>
      </c>
      <c r="N49" s="14">
        <f>IF(OR(J49="",K49=""),"",IFERROR(J49/K49,0))</f>
        <v/>
      </c>
      <c r="O49" s="13">
        <f>IF(OR(M49="",J49=""),"",IFERROR(M49/J49,0))</f>
        <v/>
      </c>
      <c r="P49" s="2" t="n"/>
      <c r="Q49" s="4" t="n"/>
      <c r="R49" s="4" t="n"/>
      <c r="S49" s="15">
        <f>IF(C49="","",IFERROR(VLOOKUP(C49,'Veículos'!$A$2:$H$101,2,FALSE),""))</f>
        <v/>
      </c>
      <c r="T49" s="14">
        <f>IF(C49="","",IFERROR(VLOOKUP(C49,'Veículos'!$A$2:$H$101,8,FALSE),0))</f>
        <v/>
      </c>
      <c r="U49" s="15">
        <f>IF(OR(H49="",I49=""),"",IF(I49&gt;=H49,"OK","VERIFICAR"))</f>
        <v/>
      </c>
    </row>
    <row r="50">
      <c r="A50" s="2" t="n"/>
      <c r="B50" s="33" t="n"/>
      <c r="C50" s="4" t="n"/>
      <c r="D50" s="4" t="n"/>
      <c r="E50" s="4" t="n"/>
      <c r="F50" s="4" t="n"/>
      <c r="G50" s="2" t="n"/>
      <c r="H50" s="5" t="n"/>
      <c r="I50" s="5" t="n"/>
      <c r="J50" s="6">
        <f>IF(OR(H50="",I50=""),"",IFERROR(I50-H50,0))</f>
        <v/>
      </c>
      <c r="K50" s="7" t="n"/>
      <c r="L50" s="8" t="n"/>
      <c r="M50" s="9">
        <f>IF(OR(K50="",L50=""),"",IFERROR(K50*L50,0))</f>
        <v/>
      </c>
      <c r="N50" s="10">
        <f>IF(OR(J50="",K50=""),"",IFERROR(J50/K50,0))</f>
        <v/>
      </c>
      <c r="O50" s="9">
        <f>IF(OR(M50="",J50=""),"",IFERROR(M50/J50,0))</f>
        <v/>
      </c>
      <c r="P50" s="2" t="n"/>
      <c r="Q50" s="4" t="n"/>
      <c r="R50" s="4" t="n"/>
      <c r="S50" s="11">
        <f>IF(C50="","",IFERROR(VLOOKUP(C50,'Veículos'!$A$2:$H$101,2,FALSE),""))</f>
        <v/>
      </c>
      <c r="T50" s="10">
        <f>IF(C50="","",IFERROR(VLOOKUP(C50,'Veículos'!$A$2:$H$101,8,FALSE),0))</f>
        <v/>
      </c>
      <c r="U50" s="11">
        <f>IF(OR(H50="",I50=""),"",IF(I50&gt;=H50,"OK","VERIFICAR"))</f>
        <v/>
      </c>
    </row>
    <row r="51">
      <c r="A51" s="2" t="n"/>
      <c r="B51" s="33" t="n"/>
      <c r="C51" s="4" t="n"/>
      <c r="D51" s="4" t="n"/>
      <c r="E51" s="4" t="n"/>
      <c r="F51" s="4" t="n"/>
      <c r="G51" s="2" t="n"/>
      <c r="H51" s="5" t="n"/>
      <c r="I51" s="5" t="n"/>
      <c r="J51" s="12">
        <f>IF(OR(H51="",I51=""),"",IFERROR(I51-H51,0))</f>
        <v/>
      </c>
      <c r="K51" s="7" t="n"/>
      <c r="L51" s="8" t="n"/>
      <c r="M51" s="13">
        <f>IF(OR(K51="",L51=""),"",IFERROR(K51*L51,0))</f>
        <v/>
      </c>
      <c r="N51" s="14">
        <f>IF(OR(J51="",K51=""),"",IFERROR(J51/K51,0))</f>
        <v/>
      </c>
      <c r="O51" s="13">
        <f>IF(OR(M51="",J51=""),"",IFERROR(M51/J51,0))</f>
        <v/>
      </c>
      <c r="P51" s="2" t="n"/>
      <c r="Q51" s="4" t="n"/>
      <c r="R51" s="4" t="n"/>
      <c r="S51" s="15">
        <f>IF(C51="","",IFERROR(VLOOKUP(C51,'Veículos'!$A$2:$H$101,2,FALSE),""))</f>
        <v/>
      </c>
      <c r="T51" s="14">
        <f>IF(C51="","",IFERROR(VLOOKUP(C51,'Veículos'!$A$2:$H$101,8,FALSE),0))</f>
        <v/>
      </c>
      <c r="U51" s="15">
        <f>IF(OR(H51="",I51=""),"",IF(I51&gt;=H51,"OK","VERIFICAR"))</f>
        <v/>
      </c>
    </row>
    <row r="52">
      <c r="A52" s="2" t="n"/>
      <c r="B52" s="33" t="n"/>
      <c r="C52" s="4" t="n"/>
      <c r="D52" s="4" t="n"/>
      <c r="E52" s="4" t="n"/>
      <c r="F52" s="4" t="n"/>
      <c r="G52" s="2" t="n"/>
      <c r="H52" s="5" t="n"/>
      <c r="I52" s="5" t="n"/>
      <c r="J52" s="6">
        <f>IF(OR(H52="",I52=""),"",IFERROR(I52-H52,0))</f>
        <v/>
      </c>
      <c r="K52" s="7" t="n"/>
      <c r="L52" s="8" t="n"/>
      <c r="M52" s="9">
        <f>IF(OR(K52="",L52=""),"",IFERROR(K52*L52,0))</f>
        <v/>
      </c>
      <c r="N52" s="10">
        <f>IF(OR(J52="",K52=""),"",IFERROR(J52/K52,0))</f>
        <v/>
      </c>
      <c r="O52" s="9">
        <f>IF(OR(M52="",J52=""),"",IFERROR(M52/J52,0))</f>
        <v/>
      </c>
      <c r="P52" s="2" t="n"/>
      <c r="Q52" s="4" t="n"/>
      <c r="R52" s="4" t="n"/>
      <c r="S52" s="11">
        <f>IF(C52="","",IFERROR(VLOOKUP(C52,'Veículos'!$A$2:$H$101,2,FALSE),""))</f>
        <v/>
      </c>
      <c r="T52" s="10">
        <f>IF(C52="","",IFERROR(VLOOKUP(C52,'Veículos'!$A$2:$H$101,8,FALSE),0))</f>
        <v/>
      </c>
      <c r="U52" s="11">
        <f>IF(OR(H52="",I52=""),"",IF(I52&gt;=H52,"OK","VERIFICAR"))</f>
        <v/>
      </c>
    </row>
    <row r="53">
      <c r="A53" s="2" t="n"/>
      <c r="B53" s="33" t="n"/>
      <c r="C53" s="4" t="n"/>
      <c r="D53" s="4" t="n"/>
      <c r="E53" s="4" t="n"/>
      <c r="F53" s="4" t="n"/>
      <c r="G53" s="2" t="n"/>
      <c r="H53" s="5" t="n"/>
      <c r="I53" s="5" t="n"/>
      <c r="J53" s="12">
        <f>IF(OR(H53="",I53=""),"",IFERROR(I53-H53,0))</f>
        <v/>
      </c>
      <c r="K53" s="7" t="n"/>
      <c r="L53" s="8" t="n"/>
      <c r="M53" s="13">
        <f>IF(OR(K53="",L53=""),"",IFERROR(K53*L53,0))</f>
        <v/>
      </c>
      <c r="N53" s="14">
        <f>IF(OR(J53="",K53=""),"",IFERROR(J53/K53,0))</f>
        <v/>
      </c>
      <c r="O53" s="13">
        <f>IF(OR(M53="",J53=""),"",IFERROR(M53/J53,0))</f>
        <v/>
      </c>
      <c r="P53" s="2" t="n"/>
      <c r="Q53" s="4" t="n"/>
      <c r="R53" s="4" t="n"/>
      <c r="S53" s="15">
        <f>IF(C53="","",IFERROR(VLOOKUP(C53,'Veículos'!$A$2:$H$101,2,FALSE),""))</f>
        <v/>
      </c>
      <c r="T53" s="14">
        <f>IF(C53="","",IFERROR(VLOOKUP(C53,'Veículos'!$A$2:$H$101,8,FALSE),0))</f>
        <v/>
      </c>
      <c r="U53" s="15">
        <f>IF(OR(H53="",I53=""),"",IF(I53&gt;=H53,"OK","VERIFICAR"))</f>
        <v/>
      </c>
    </row>
    <row r="54">
      <c r="A54" s="2" t="n"/>
      <c r="B54" s="33" t="n"/>
      <c r="C54" s="4" t="n"/>
      <c r="D54" s="4" t="n"/>
      <c r="E54" s="4" t="n"/>
      <c r="F54" s="4" t="n"/>
      <c r="G54" s="2" t="n"/>
      <c r="H54" s="5" t="n"/>
      <c r="I54" s="5" t="n"/>
      <c r="J54" s="6">
        <f>IF(OR(H54="",I54=""),"",IFERROR(I54-H54,0))</f>
        <v/>
      </c>
      <c r="K54" s="7" t="n"/>
      <c r="L54" s="8" t="n"/>
      <c r="M54" s="9">
        <f>IF(OR(K54="",L54=""),"",IFERROR(K54*L54,0))</f>
        <v/>
      </c>
      <c r="N54" s="10">
        <f>IF(OR(J54="",K54=""),"",IFERROR(J54/K54,0))</f>
        <v/>
      </c>
      <c r="O54" s="9">
        <f>IF(OR(M54="",J54=""),"",IFERROR(M54/J54,0))</f>
        <v/>
      </c>
      <c r="P54" s="2" t="n"/>
      <c r="Q54" s="4" t="n"/>
      <c r="R54" s="4" t="n"/>
      <c r="S54" s="11">
        <f>IF(C54="","",IFERROR(VLOOKUP(C54,'Veículos'!$A$2:$H$101,2,FALSE),""))</f>
        <v/>
      </c>
      <c r="T54" s="10">
        <f>IF(C54="","",IFERROR(VLOOKUP(C54,'Veículos'!$A$2:$H$101,8,FALSE),0))</f>
        <v/>
      </c>
      <c r="U54" s="11">
        <f>IF(OR(H54="",I54=""),"",IF(I54&gt;=H54,"OK","VERIFICAR"))</f>
        <v/>
      </c>
    </row>
    <row r="55">
      <c r="A55" s="2" t="n"/>
      <c r="B55" s="33" t="n"/>
      <c r="C55" s="4" t="n"/>
      <c r="D55" s="4" t="n"/>
      <c r="E55" s="4" t="n"/>
      <c r="F55" s="4" t="n"/>
      <c r="G55" s="2" t="n"/>
      <c r="H55" s="5" t="n"/>
      <c r="I55" s="5" t="n"/>
      <c r="J55" s="12">
        <f>IF(OR(H55="",I55=""),"",IFERROR(I55-H55,0))</f>
        <v/>
      </c>
      <c r="K55" s="7" t="n"/>
      <c r="L55" s="8" t="n"/>
      <c r="M55" s="13">
        <f>IF(OR(K55="",L55=""),"",IFERROR(K55*L55,0))</f>
        <v/>
      </c>
      <c r="N55" s="14">
        <f>IF(OR(J55="",K55=""),"",IFERROR(J55/K55,0))</f>
        <v/>
      </c>
      <c r="O55" s="13">
        <f>IF(OR(M55="",J55=""),"",IFERROR(M55/J55,0))</f>
        <v/>
      </c>
      <c r="P55" s="2" t="n"/>
      <c r="Q55" s="4" t="n"/>
      <c r="R55" s="4" t="n"/>
      <c r="S55" s="15">
        <f>IF(C55="","",IFERROR(VLOOKUP(C55,'Veículos'!$A$2:$H$101,2,FALSE),""))</f>
        <v/>
      </c>
      <c r="T55" s="14">
        <f>IF(C55="","",IFERROR(VLOOKUP(C55,'Veículos'!$A$2:$H$101,8,FALSE),0))</f>
        <v/>
      </c>
      <c r="U55" s="15">
        <f>IF(OR(H55="",I55=""),"",IF(I55&gt;=H55,"OK","VERIFICAR"))</f>
        <v/>
      </c>
    </row>
    <row r="56">
      <c r="A56" s="2" t="n"/>
      <c r="B56" s="33" t="n"/>
      <c r="C56" s="4" t="n"/>
      <c r="D56" s="4" t="n"/>
      <c r="E56" s="4" t="n"/>
      <c r="F56" s="4" t="n"/>
      <c r="G56" s="2" t="n"/>
      <c r="H56" s="5" t="n"/>
      <c r="I56" s="5" t="n"/>
      <c r="J56" s="6">
        <f>IF(OR(H56="",I56=""),"",IFERROR(I56-H56,0))</f>
        <v/>
      </c>
      <c r="K56" s="7" t="n"/>
      <c r="L56" s="8" t="n"/>
      <c r="M56" s="9">
        <f>IF(OR(K56="",L56=""),"",IFERROR(K56*L56,0))</f>
        <v/>
      </c>
      <c r="N56" s="10">
        <f>IF(OR(J56="",K56=""),"",IFERROR(J56/K56,0))</f>
        <v/>
      </c>
      <c r="O56" s="9">
        <f>IF(OR(M56="",J56=""),"",IFERROR(M56/J56,0))</f>
        <v/>
      </c>
      <c r="P56" s="2" t="n"/>
      <c r="Q56" s="4" t="n"/>
      <c r="R56" s="4" t="n"/>
      <c r="S56" s="11">
        <f>IF(C56="","",IFERROR(VLOOKUP(C56,'Veículos'!$A$2:$H$101,2,FALSE),""))</f>
        <v/>
      </c>
      <c r="T56" s="10">
        <f>IF(C56="","",IFERROR(VLOOKUP(C56,'Veículos'!$A$2:$H$101,8,FALSE),0))</f>
        <v/>
      </c>
      <c r="U56" s="11">
        <f>IF(OR(H56="",I56=""),"",IF(I56&gt;=H56,"OK","VERIFICAR"))</f>
        <v/>
      </c>
    </row>
    <row r="57">
      <c r="A57" s="2" t="n"/>
      <c r="B57" s="33" t="n"/>
      <c r="C57" s="4" t="n"/>
      <c r="D57" s="4" t="n"/>
      <c r="E57" s="4" t="n"/>
      <c r="F57" s="4" t="n"/>
      <c r="G57" s="2" t="n"/>
      <c r="H57" s="5" t="n"/>
      <c r="I57" s="5" t="n"/>
      <c r="J57" s="12">
        <f>IF(OR(H57="",I57=""),"",IFERROR(I57-H57,0))</f>
        <v/>
      </c>
      <c r="K57" s="7" t="n"/>
      <c r="L57" s="8" t="n"/>
      <c r="M57" s="13">
        <f>IF(OR(K57="",L57=""),"",IFERROR(K57*L57,0))</f>
        <v/>
      </c>
      <c r="N57" s="14">
        <f>IF(OR(J57="",K57=""),"",IFERROR(J57/K57,0))</f>
        <v/>
      </c>
      <c r="O57" s="13">
        <f>IF(OR(M57="",J57=""),"",IFERROR(M57/J57,0))</f>
        <v/>
      </c>
      <c r="P57" s="2" t="n"/>
      <c r="Q57" s="4" t="n"/>
      <c r="R57" s="4" t="n"/>
      <c r="S57" s="15">
        <f>IF(C57="","",IFERROR(VLOOKUP(C57,'Veículos'!$A$2:$H$101,2,FALSE),""))</f>
        <v/>
      </c>
      <c r="T57" s="14">
        <f>IF(C57="","",IFERROR(VLOOKUP(C57,'Veículos'!$A$2:$H$101,8,FALSE),0))</f>
        <v/>
      </c>
      <c r="U57" s="15">
        <f>IF(OR(H57="",I57=""),"",IF(I57&gt;=H57,"OK","VERIFICAR"))</f>
        <v/>
      </c>
    </row>
    <row r="58">
      <c r="A58" s="2" t="n"/>
      <c r="B58" s="33" t="n"/>
      <c r="C58" s="4" t="n"/>
      <c r="D58" s="4" t="n"/>
      <c r="E58" s="4" t="n"/>
      <c r="F58" s="4" t="n"/>
      <c r="G58" s="2" t="n"/>
      <c r="H58" s="5" t="n"/>
      <c r="I58" s="5" t="n"/>
      <c r="J58" s="6">
        <f>IF(OR(H58="",I58=""),"",IFERROR(I58-H58,0))</f>
        <v/>
      </c>
      <c r="K58" s="7" t="n"/>
      <c r="L58" s="8" t="n"/>
      <c r="M58" s="9">
        <f>IF(OR(K58="",L58=""),"",IFERROR(K58*L58,0))</f>
        <v/>
      </c>
      <c r="N58" s="10">
        <f>IF(OR(J58="",K58=""),"",IFERROR(J58/K58,0))</f>
        <v/>
      </c>
      <c r="O58" s="9">
        <f>IF(OR(M58="",J58=""),"",IFERROR(M58/J58,0))</f>
        <v/>
      </c>
      <c r="P58" s="2" t="n"/>
      <c r="Q58" s="4" t="n"/>
      <c r="R58" s="4" t="n"/>
      <c r="S58" s="11">
        <f>IF(C58="","",IFERROR(VLOOKUP(C58,'Veículos'!$A$2:$H$101,2,FALSE),""))</f>
        <v/>
      </c>
      <c r="T58" s="10">
        <f>IF(C58="","",IFERROR(VLOOKUP(C58,'Veículos'!$A$2:$H$101,8,FALSE),0))</f>
        <v/>
      </c>
      <c r="U58" s="11">
        <f>IF(OR(H58="",I58=""),"",IF(I58&gt;=H58,"OK","VERIFICAR"))</f>
        <v/>
      </c>
    </row>
    <row r="59">
      <c r="A59" s="2" t="n"/>
      <c r="B59" s="33" t="n"/>
      <c r="C59" s="4" t="n"/>
      <c r="D59" s="4" t="n"/>
      <c r="E59" s="4" t="n"/>
      <c r="F59" s="4" t="n"/>
      <c r="G59" s="2" t="n"/>
      <c r="H59" s="5" t="n"/>
      <c r="I59" s="5" t="n"/>
      <c r="J59" s="12">
        <f>IF(OR(H59="",I59=""),"",IFERROR(I59-H59,0))</f>
        <v/>
      </c>
      <c r="K59" s="7" t="n"/>
      <c r="L59" s="8" t="n"/>
      <c r="M59" s="13">
        <f>IF(OR(K59="",L59=""),"",IFERROR(K59*L59,0))</f>
        <v/>
      </c>
      <c r="N59" s="14">
        <f>IF(OR(J59="",K59=""),"",IFERROR(J59/K59,0))</f>
        <v/>
      </c>
      <c r="O59" s="13">
        <f>IF(OR(M59="",J59=""),"",IFERROR(M59/J59,0))</f>
        <v/>
      </c>
      <c r="P59" s="2" t="n"/>
      <c r="Q59" s="4" t="n"/>
      <c r="R59" s="4" t="n"/>
      <c r="S59" s="15">
        <f>IF(C59="","",IFERROR(VLOOKUP(C59,'Veículos'!$A$2:$H$101,2,FALSE),""))</f>
        <v/>
      </c>
      <c r="T59" s="14">
        <f>IF(C59="","",IFERROR(VLOOKUP(C59,'Veículos'!$A$2:$H$101,8,FALSE),0))</f>
        <v/>
      </c>
      <c r="U59" s="15">
        <f>IF(OR(H59="",I59=""),"",IF(I59&gt;=H59,"OK","VERIFICAR"))</f>
        <v/>
      </c>
    </row>
    <row r="60">
      <c r="A60" s="2" t="n"/>
      <c r="B60" s="33" t="n"/>
      <c r="C60" s="4" t="n"/>
      <c r="D60" s="4" t="n"/>
      <c r="E60" s="4" t="n"/>
      <c r="F60" s="4" t="n"/>
      <c r="G60" s="2" t="n"/>
      <c r="H60" s="5" t="n"/>
      <c r="I60" s="5" t="n"/>
      <c r="J60" s="6">
        <f>IF(OR(H60="",I60=""),"",IFERROR(I60-H60,0))</f>
        <v/>
      </c>
      <c r="K60" s="7" t="n"/>
      <c r="L60" s="8" t="n"/>
      <c r="M60" s="9">
        <f>IF(OR(K60="",L60=""),"",IFERROR(K60*L60,0))</f>
        <v/>
      </c>
      <c r="N60" s="10">
        <f>IF(OR(J60="",K60=""),"",IFERROR(J60/K60,0))</f>
        <v/>
      </c>
      <c r="O60" s="9">
        <f>IF(OR(M60="",J60=""),"",IFERROR(M60/J60,0))</f>
        <v/>
      </c>
      <c r="P60" s="2" t="n"/>
      <c r="Q60" s="4" t="n"/>
      <c r="R60" s="4" t="n"/>
      <c r="S60" s="11">
        <f>IF(C60="","",IFERROR(VLOOKUP(C60,'Veículos'!$A$2:$H$101,2,FALSE),""))</f>
        <v/>
      </c>
      <c r="T60" s="10">
        <f>IF(C60="","",IFERROR(VLOOKUP(C60,'Veículos'!$A$2:$H$101,8,FALSE),0))</f>
        <v/>
      </c>
      <c r="U60" s="11">
        <f>IF(OR(H60="",I60=""),"",IF(I60&gt;=H60,"OK","VERIFICAR"))</f>
        <v/>
      </c>
    </row>
    <row r="61">
      <c r="A61" s="2" t="n"/>
      <c r="B61" s="33" t="n"/>
      <c r="C61" s="4" t="n"/>
      <c r="D61" s="4" t="n"/>
      <c r="E61" s="4" t="n"/>
      <c r="F61" s="4" t="n"/>
      <c r="G61" s="2" t="n"/>
      <c r="H61" s="5" t="n"/>
      <c r="I61" s="5" t="n"/>
      <c r="J61" s="12">
        <f>IF(OR(H61="",I61=""),"",IFERROR(I61-H61,0))</f>
        <v/>
      </c>
      <c r="K61" s="7" t="n"/>
      <c r="L61" s="8" t="n"/>
      <c r="M61" s="13">
        <f>IF(OR(K61="",L61=""),"",IFERROR(K61*L61,0))</f>
        <v/>
      </c>
      <c r="N61" s="14">
        <f>IF(OR(J61="",K61=""),"",IFERROR(J61/K61,0))</f>
        <v/>
      </c>
      <c r="O61" s="13">
        <f>IF(OR(M61="",J61=""),"",IFERROR(M61/J61,0))</f>
        <v/>
      </c>
      <c r="P61" s="2" t="n"/>
      <c r="Q61" s="4" t="n"/>
      <c r="R61" s="4" t="n"/>
      <c r="S61" s="15">
        <f>IF(C61="","",IFERROR(VLOOKUP(C61,'Veículos'!$A$2:$H$101,2,FALSE),""))</f>
        <v/>
      </c>
      <c r="T61" s="14">
        <f>IF(C61="","",IFERROR(VLOOKUP(C61,'Veículos'!$A$2:$H$101,8,FALSE),0))</f>
        <v/>
      </c>
      <c r="U61" s="15">
        <f>IF(OR(H61="",I61=""),"",IF(I61&gt;=H61,"OK","VERIFICAR"))</f>
        <v/>
      </c>
    </row>
    <row r="62">
      <c r="A62" s="2" t="n"/>
      <c r="B62" s="33" t="n"/>
      <c r="C62" s="4" t="n"/>
      <c r="D62" s="4" t="n"/>
      <c r="E62" s="4" t="n"/>
      <c r="F62" s="4" t="n"/>
      <c r="G62" s="2" t="n"/>
      <c r="H62" s="5" t="n"/>
      <c r="I62" s="5" t="n"/>
      <c r="J62" s="6">
        <f>IF(OR(H62="",I62=""),"",IFERROR(I62-H62,0))</f>
        <v/>
      </c>
      <c r="K62" s="7" t="n"/>
      <c r="L62" s="8" t="n"/>
      <c r="M62" s="9">
        <f>IF(OR(K62="",L62=""),"",IFERROR(K62*L62,0))</f>
        <v/>
      </c>
      <c r="N62" s="10">
        <f>IF(OR(J62="",K62=""),"",IFERROR(J62/K62,0))</f>
        <v/>
      </c>
      <c r="O62" s="9">
        <f>IF(OR(M62="",J62=""),"",IFERROR(M62/J62,0))</f>
        <v/>
      </c>
      <c r="P62" s="2" t="n"/>
      <c r="Q62" s="4" t="n"/>
      <c r="R62" s="4" t="n"/>
      <c r="S62" s="11">
        <f>IF(C62="","",IFERROR(VLOOKUP(C62,'Veículos'!$A$2:$H$101,2,FALSE),""))</f>
        <v/>
      </c>
      <c r="T62" s="10">
        <f>IF(C62="","",IFERROR(VLOOKUP(C62,'Veículos'!$A$2:$H$101,8,FALSE),0))</f>
        <v/>
      </c>
      <c r="U62" s="11">
        <f>IF(OR(H62="",I62=""),"",IF(I62&gt;=H62,"OK","VERIFICAR"))</f>
        <v/>
      </c>
    </row>
    <row r="63">
      <c r="A63" s="2" t="n"/>
      <c r="B63" s="33" t="n"/>
      <c r="C63" s="4" t="n"/>
      <c r="D63" s="4" t="n"/>
      <c r="E63" s="4" t="n"/>
      <c r="F63" s="4" t="n"/>
      <c r="G63" s="2" t="n"/>
      <c r="H63" s="5" t="n"/>
      <c r="I63" s="5" t="n"/>
      <c r="J63" s="12">
        <f>IF(OR(H63="",I63=""),"",IFERROR(I63-H63,0))</f>
        <v/>
      </c>
      <c r="K63" s="7" t="n"/>
      <c r="L63" s="8" t="n"/>
      <c r="M63" s="13">
        <f>IF(OR(K63="",L63=""),"",IFERROR(K63*L63,0))</f>
        <v/>
      </c>
      <c r="N63" s="14">
        <f>IF(OR(J63="",K63=""),"",IFERROR(J63/K63,0))</f>
        <v/>
      </c>
      <c r="O63" s="13">
        <f>IF(OR(M63="",J63=""),"",IFERROR(M63/J63,0))</f>
        <v/>
      </c>
      <c r="P63" s="2" t="n"/>
      <c r="Q63" s="4" t="n"/>
      <c r="R63" s="4" t="n"/>
      <c r="S63" s="15">
        <f>IF(C63="","",IFERROR(VLOOKUP(C63,'Veículos'!$A$2:$H$101,2,FALSE),""))</f>
        <v/>
      </c>
      <c r="T63" s="14">
        <f>IF(C63="","",IFERROR(VLOOKUP(C63,'Veículos'!$A$2:$H$101,8,FALSE),0))</f>
        <v/>
      </c>
      <c r="U63" s="15">
        <f>IF(OR(H63="",I63=""),"",IF(I63&gt;=H63,"OK","VERIFICAR"))</f>
        <v/>
      </c>
    </row>
    <row r="64">
      <c r="A64" s="2" t="n"/>
      <c r="B64" s="33" t="n"/>
      <c r="C64" s="4" t="n"/>
      <c r="D64" s="4" t="n"/>
      <c r="E64" s="4" t="n"/>
      <c r="F64" s="4" t="n"/>
      <c r="G64" s="2" t="n"/>
      <c r="H64" s="5" t="n"/>
      <c r="I64" s="5" t="n"/>
      <c r="J64" s="6">
        <f>IF(OR(H64="",I64=""),"",IFERROR(I64-H64,0))</f>
        <v/>
      </c>
      <c r="K64" s="7" t="n"/>
      <c r="L64" s="8" t="n"/>
      <c r="M64" s="9">
        <f>IF(OR(K64="",L64=""),"",IFERROR(K64*L64,0))</f>
        <v/>
      </c>
      <c r="N64" s="10">
        <f>IF(OR(J64="",K64=""),"",IFERROR(J64/K64,0))</f>
        <v/>
      </c>
      <c r="O64" s="9">
        <f>IF(OR(M64="",J64=""),"",IFERROR(M64/J64,0))</f>
        <v/>
      </c>
      <c r="P64" s="2" t="n"/>
      <c r="Q64" s="4" t="n"/>
      <c r="R64" s="4" t="n"/>
      <c r="S64" s="11">
        <f>IF(C64="","",IFERROR(VLOOKUP(C64,'Veículos'!$A$2:$H$101,2,FALSE),""))</f>
        <v/>
      </c>
      <c r="T64" s="10">
        <f>IF(C64="","",IFERROR(VLOOKUP(C64,'Veículos'!$A$2:$H$101,8,FALSE),0))</f>
        <v/>
      </c>
      <c r="U64" s="11">
        <f>IF(OR(H64="",I64=""),"",IF(I64&gt;=H64,"OK","VERIFICAR"))</f>
        <v/>
      </c>
    </row>
    <row r="65">
      <c r="A65" s="2" t="n"/>
      <c r="B65" s="33" t="n"/>
      <c r="C65" s="4" t="n"/>
      <c r="D65" s="4" t="n"/>
      <c r="E65" s="4" t="n"/>
      <c r="F65" s="4" t="n"/>
      <c r="G65" s="2" t="n"/>
      <c r="H65" s="5" t="n"/>
      <c r="I65" s="5" t="n"/>
      <c r="J65" s="12">
        <f>IF(OR(H65="",I65=""),"",IFERROR(I65-H65,0))</f>
        <v/>
      </c>
      <c r="K65" s="7" t="n"/>
      <c r="L65" s="8" t="n"/>
      <c r="M65" s="13">
        <f>IF(OR(K65="",L65=""),"",IFERROR(K65*L65,0))</f>
        <v/>
      </c>
      <c r="N65" s="14">
        <f>IF(OR(J65="",K65=""),"",IFERROR(J65/K65,0))</f>
        <v/>
      </c>
      <c r="O65" s="13">
        <f>IF(OR(M65="",J65=""),"",IFERROR(M65/J65,0))</f>
        <v/>
      </c>
      <c r="P65" s="2" t="n"/>
      <c r="Q65" s="4" t="n"/>
      <c r="R65" s="4" t="n"/>
      <c r="S65" s="15">
        <f>IF(C65="","",IFERROR(VLOOKUP(C65,'Veículos'!$A$2:$H$101,2,FALSE),""))</f>
        <v/>
      </c>
      <c r="T65" s="14">
        <f>IF(C65="","",IFERROR(VLOOKUP(C65,'Veículos'!$A$2:$H$101,8,FALSE),0))</f>
        <v/>
      </c>
      <c r="U65" s="15">
        <f>IF(OR(H65="",I65=""),"",IF(I65&gt;=H65,"OK","VERIFICAR"))</f>
        <v/>
      </c>
    </row>
    <row r="66">
      <c r="A66" s="2" t="n"/>
      <c r="B66" s="33" t="n"/>
      <c r="C66" s="4" t="n"/>
      <c r="D66" s="4" t="n"/>
      <c r="E66" s="4" t="n"/>
      <c r="F66" s="4" t="n"/>
      <c r="G66" s="2" t="n"/>
      <c r="H66" s="5" t="n"/>
      <c r="I66" s="5" t="n"/>
      <c r="J66" s="6">
        <f>IF(OR(H66="",I66=""),"",IFERROR(I66-H66,0))</f>
        <v/>
      </c>
      <c r="K66" s="7" t="n"/>
      <c r="L66" s="8" t="n"/>
      <c r="M66" s="9">
        <f>IF(OR(K66="",L66=""),"",IFERROR(K66*L66,0))</f>
        <v/>
      </c>
      <c r="N66" s="10">
        <f>IF(OR(J66="",K66=""),"",IFERROR(J66/K66,0))</f>
        <v/>
      </c>
      <c r="O66" s="9">
        <f>IF(OR(M66="",J66=""),"",IFERROR(M66/J66,0))</f>
        <v/>
      </c>
      <c r="P66" s="2" t="n"/>
      <c r="Q66" s="4" t="n"/>
      <c r="R66" s="4" t="n"/>
      <c r="S66" s="11">
        <f>IF(C66="","",IFERROR(VLOOKUP(C66,'Veículos'!$A$2:$H$101,2,FALSE),""))</f>
        <v/>
      </c>
      <c r="T66" s="10">
        <f>IF(C66="","",IFERROR(VLOOKUP(C66,'Veículos'!$A$2:$H$101,8,FALSE),0))</f>
        <v/>
      </c>
      <c r="U66" s="11">
        <f>IF(OR(H66="",I66=""),"",IF(I66&gt;=H66,"OK","VERIFICAR"))</f>
        <v/>
      </c>
    </row>
    <row r="67">
      <c r="A67" s="2" t="n"/>
      <c r="B67" s="33" t="n"/>
      <c r="C67" s="4" t="n"/>
      <c r="D67" s="4" t="n"/>
      <c r="E67" s="4" t="n"/>
      <c r="F67" s="4" t="n"/>
      <c r="G67" s="2" t="n"/>
      <c r="H67" s="5" t="n"/>
      <c r="I67" s="5" t="n"/>
      <c r="J67" s="12">
        <f>IF(OR(H67="",I67=""),"",IFERROR(I67-H67,0))</f>
        <v/>
      </c>
      <c r="K67" s="7" t="n"/>
      <c r="L67" s="8" t="n"/>
      <c r="M67" s="13">
        <f>IF(OR(K67="",L67=""),"",IFERROR(K67*L67,0))</f>
        <v/>
      </c>
      <c r="N67" s="14">
        <f>IF(OR(J67="",K67=""),"",IFERROR(J67/K67,0))</f>
        <v/>
      </c>
      <c r="O67" s="13">
        <f>IF(OR(M67="",J67=""),"",IFERROR(M67/J67,0))</f>
        <v/>
      </c>
      <c r="P67" s="2" t="n"/>
      <c r="Q67" s="4" t="n"/>
      <c r="R67" s="4" t="n"/>
      <c r="S67" s="15">
        <f>IF(C67="","",IFERROR(VLOOKUP(C67,'Veículos'!$A$2:$H$101,2,FALSE),""))</f>
        <v/>
      </c>
      <c r="T67" s="14">
        <f>IF(C67="","",IFERROR(VLOOKUP(C67,'Veículos'!$A$2:$H$101,8,FALSE),0))</f>
        <v/>
      </c>
      <c r="U67" s="15">
        <f>IF(OR(H67="",I67=""),"",IF(I67&gt;=H67,"OK","VERIFICAR"))</f>
        <v/>
      </c>
    </row>
    <row r="68">
      <c r="A68" s="2" t="n"/>
      <c r="B68" s="33" t="n"/>
      <c r="C68" s="4" t="n"/>
      <c r="D68" s="4" t="n"/>
      <c r="E68" s="4" t="n"/>
      <c r="F68" s="4" t="n"/>
      <c r="G68" s="2" t="n"/>
      <c r="H68" s="5" t="n"/>
      <c r="I68" s="5" t="n"/>
      <c r="J68" s="6">
        <f>IF(OR(H68="",I68=""),"",IFERROR(I68-H68,0))</f>
        <v/>
      </c>
      <c r="K68" s="7" t="n"/>
      <c r="L68" s="8" t="n"/>
      <c r="M68" s="9">
        <f>IF(OR(K68="",L68=""),"",IFERROR(K68*L68,0))</f>
        <v/>
      </c>
      <c r="N68" s="10">
        <f>IF(OR(J68="",K68=""),"",IFERROR(J68/K68,0))</f>
        <v/>
      </c>
      <c r="O68" s="9">
        <f>IF(OR(M68="",J68=""),"",IFERROR(M68/J68,0))</f>
        <v/>
      </c>
      <c r="P68" s="2" t="n"/>
      <c r="Q68" s="4" t="n"/>
      <c r="R68" s="4" t="n"/>
      <c r="S68" s="11">
        <f>IF(C68="","",IFERROR(VLOOKUP(C68,'Veículos'!$A$2:$H$101,2,FALSE),""))</f>
        <v/>
      </c>
      <c r="T68" s="10">
        <f>IF(C68="","",IFERROR(VLOOKUP(C68,'Veículos'!$A$2:$H$101,8,FALSE),0))</f>
        <v/>
      </c>
      <c r="U68" s="11">
        <f>IF(OR(H68="",I68=""),"",IF(I68&gt;=H68,"OK","VERIFICAR"))</f>
        <v/>
      </c>
    </row>
    <row r="69">
      <c r="A69" s="2" t="n"/>
      <c r="B69" s="33" t="n"/>
      <c r="C69" s="4" t="n"/>
      <c r="D69" s="4" t="n"/>
      <c r="E69" s="4" t="n"/>
      <c r="F69" s="4" t="n"/>
      <c r="G69" s="2" t="n"/>
      <c r="H69" s="5" t="n"/>
      <c r="I69" s="5" t="n"/>
      <c r="J69" s="12">
        <f>IF(OR(H69="",I69=""),"",IFERROR(I69-H69,0))</f>
        <v/>
      </c>
      <c r="K69" s="7" t="n"/>
      <c r="L69" s="8" t="n"/>
      <c r="M69" s="13">
        <f>IF(OR(K69="",L69=""),"",IFERROR(K69*L69,0))</f>
        <v/>
      </c>
      <c r="N69" s="14">
        <f>IF(OR(J69="",K69=""),"",IFERROR(J69/K69,0))</f>
        <v/>
      </c>
      <c r="O69" s="13">
        <f>IF(OR(M69="",J69=""),"",IFERROR(M69/J69,0))</f>
        <v/>
      </c>
      <c r="P69" s="2" t="n"/>
      <c r="Q69" s="4" t="n"/>
      <c r="R69" s="4" t="n"/>
      <c r="S69" s="15">
        <f>IF(C69="","",IFERROR(VLOOKUP(C69,'Veículos'!$A$2:$H$101,2,FALSE),""))</f>
        <v/>
      </c>
      <c r="T69" s="14">
        <f>IF(C69="","",IFERROR(VLOOKUP(C69,'Veículos'!$A$2:$H$101,8,FALSE),0))</f>
        <v/>
      </c>
      <c r="U69" s="15">
        <f>IF(OR(H69="",I69=""),"",IF(I69&gt;=H69,"OK","VERIFICAR"))</f>
        <v/>
      </c>
    </row>
    <row r="70">
      <c r="A70" s="2" t="n"/>
      <c r="B70" s="33" t="n"/>
      <c r="C70" s="4" t="n"/>
      <c r="D70" s="4" t="n"/>
      <c r="E70" s="4" t="n"/>
      <c r="F70" s="4" t="n"/>
      <c r="G70" s="2" t="n"/>
      <c r="H70" s="5" t="n"/>
      <c r="I70" s="5" t="n"/>
      <c r="J70" s="6">
        <f>IF(OR(H70="",I70=""),"",IFERROR(I70-H70,0))</f>
        <v/>
      </c>
      <c r="K70" s="7" t="n"/>
      <c r="L70" s="8" t="n"/>
      <c r="M70" s="9">
        <f>IF(OR(K70="",L70=""),"",IFERROR(K70*L70,0))</f>
        <v/>
      </c>
      <c r="N70" s="10">
        <f>IF(OR(J70="",K70=""),"",IFERROR(J70/K70,0))</f>
        <v/>
      </c>
      <c r="O70" s="9">
        <f>IF(OR(M70="",J70=""),"",IFERROR(M70/J70,0))</f>
        <v/>
      </c>
      <c r="P70" s="2" t="n"/>
      <c r="Q70" s="4" t="n"/>
      <c r="R70" s="4" t="n"/>
      <c r="S70" s="11">
        <f>IF(C70="","",IFERROR(VLOOKUP(C70,'Veículos'!$A$2:$H$101,2,FALSE),""))</f>
        <v/>
      </c>
      <c r="T70" s="10">
        <f>IF(C70="","",IFERROR(VLOOKUP(C70,'Veículos'!$A$2:$H$101,8,FALSE),0))</f>
        <v/>
      </c>
      <c r="U70" s="11">
        <f>IF(OR(H70="",I70=""),"",IF(I70&gt;=H70,"OK","VERIFICAR"))</f>
        <v/>
      </c>
    </row>
    <row r="71">
      <c r="A71" s="2" t="n"/>
      <c r="B71" s="33" t="n"/>
      <c r="C71" s="4" t="n"/>
      <c r="D71" s="4" t="n"/>
      <c r="E71" s="4" t="n"/>
      <c r="F71" s="4" t="n"/>
      <c r="G71" s="2" t="n"/>
      <c r="H71" s="5" t="n"/>
      <c r="I71" s="5" t="n"/>
      <c r="J71" s="12">
        <f>IF(OR(H71="",I71=""),"",IFERROR(I71-H71,0))</f>
        <v/>
      </c>
      <c r="K71" s="7" t="n"/>
      <c r="L71" s="8" t="n"/>
      <c r="M71" s="13">
        <f>IF(OR(K71="",L71=""),"",IFERROR(K71*L71,0))</f>
        <v/>
      </c>
      <c r="N71" s="14">
        <f>IF(OR(J71="",K71=""),"",IFERROR(J71/K71,0))</f>
        <v/>
      </c>
      <c r="O71" s="13">
        <f>IF(OR(M71="",J71=""),"",IFERROR(M71/J71,0))</f>
        <v/>
      </c>
      <c r="P71" s="2" t="n"/>
      <c r="Q71" s="4" t="n"/>
      <c r="R71" s="4" t="n"/>
      <c r="S71" s="15">
        <f>IF(C71="","",IFERROR(VLOOKUP(C71,'Veículos'!$A$2:$H$101,2,FALSE),""))</f>
        <v/>
      </c>
      <c r="T71" s="14">
        <f>IF(C71="","",IFERROR(VLOOKUP(C71,'Veículos'!$A$2:$H$101,8,FALSE),0))</f>
        <v/>
      </c>
      <c r="U71" s="15">
        <f>IF(OR(H71="",I71=""),"",IF(I71&gt;=H71,"OK","VERIFICAR"))</f>
        <v/>
      </c>
    </row>
    <row r="72">
      <c r="A72" s="2" t="n"/>
      <c r="B72" s="33" t="n"/>
      <c r="C72" s="4" t="n"/>
      <c r="D72" s="4" t="n"/>
      <c r="E72" s="4" t="n"/>
      <c r="F72" s="4" t="n"/>
      <c r="G72" s="2" t="n"/>
      <c r="H72" s="5" t="n"/>
      <c r="I72" s="5" t="n"/>
      <c r="J72" s="6">
        <f>IF(OR(H72="",I72=""),"",IFERROR(I72-H72,0))</f>
        <v/>
      </c>
      <c r="K72" s="7" t="n"/>
      <c r="L72" s="8" t="n"/>
      <c r="M72" s="9">
        <f>IF(OR(K72="",L72=""),"",IFERROR(K72*L72,0))</f>
        <v/>
      </c>
      <c r="N72" s="10">
        <f>IF(OR(J72="",K72=""),"",IFERROR(J72/K72,0))</f>
        <v/>
      </c>
      <c r="O72" s="9">
        <f>IF(OR(M72="",J72=""),"",IFERROR(M72/J72,0))</f>
        <v/>
      </c>
      <c r="P72" s="2" t="n"/>
      <c r="Q72" s="4" t="n"/>
      <c r="R72" s="4" t="n"/>
      <c r="S72" s="11">
        <f>IF(C72="","",IFERROR(VLOOKUP(C72,'Veículos'!$A$2:$H$101,2,FALSE),""))</f>
        <v/>
      </c>
      <c r="T72" s="10">
        <f>IF(C72="","",IFERROR(VLOOKUP(C72,'Veículos'!$A$2:$H$101,8,FALSE),0))</f>
        <v/>
      </c>
      <c r="U72" s="11">
        <f>IF(OR(H72="",I72=""),"",IF(I72&gt;=H72,"OK","VERIFICAR"))</f>
        <v/>
      </c>
    </row>
    <row r="73">
      <c r="A73" s="2" t="n"/>
      <c r="B73" s="33" t="n"/>
      <c r="C73" s="4" t="n"/>
      <c r="D73" s="4" t="n"/>
      <c r="E73" s="4" t="n"/>
      <c r="F73" s="4" t="n"/>
      <c r="G73" s="2" t="n"/>
      <c r="H73" s="5" t="n"/>
      <c r="I73" s="5" t="n"/>
      <c r="J73" s="12">
        <f>IF(OR(H73="",I73=""),"",IFERROR(I73-H73,0))</f>
        <v/>
      </c>
      <c r="K73" s="7" t="n"/>
      <c r="L73" s="8" t="n"/>
      <c r="M73" s="13">
        <f>IF(OR(K73="",L73=""),"",IFERROR(K73*L73,0))</f>
        <v/>
      </c>
      <c r="N73" s="14">
        <f>IF(OR(J73="",K73=""),"",IFERROR(J73/K73,0))</f>
        <v/>
      </c>
      <c r="O73" s="13">
        <f>IF(OR(M73="",J73=""),"",IFERROR(M73/J73,0))</f>
        <v/>
      </c>
      <c r="P73" s="2" t="n"/>
      <c r="Q73" s="4" t="n"/>
      <c r="R73" s="4" t="n"/>
      <c r="S73" s="15">
        <f>IF(C73="","",IFERROR(VLOOKUP(C73,'Veículos'!$A$2:$H$101,2,FALSE),""))</f>
        <v/>
      </c>
      <c r="T73" s="14">
        <f>IF(C73="","",IFERROR(VLOOKUP(C73,'Veículos'!$A$2:$H$101,8,FALSE),0))</f>
        <v/>
      </c>
      <c r="U73" s="15">
        <f>IF(OR(H73="",I73=""),"",IF(I73&gt;=H73,"OK","VERIFICAR"))</f>
        <v/>
      </c>
    </row>
    <row r="74">
      <c r="A74" s="2" t="n"/>
      <c r="B74" s="33" t="n"/>
      <c r="C74" s="4" t="n"/>
      <c r="D74" s="4" t="n"/>
      <c r="E74" s="4" t="n"/>
      <c r="F74" s="4" t="n"/>
      <c r="G74" s="2" t="n"/>
      <c r="H74" s="5" t="n"/>
      <c r="I74" s="5" t="n"/>
      <c r="J74" s="6">
        <f>IF(OR(H74="",I74=""),"",IFERROR(I74-H74,0))</f>
        <v/>
      </c>
      <c r="K74" s="7" t="n"/>
      <c r="L74" s="8" t="n"/>
      <c r="M74" s="9">
        <f>IF(OR(K74="",L74=""),"",IFERROR(K74*L74,0))</f>
        <v/>
      </c>
      <c r="N74" s="10">
        <f>IF(OR(J74="",K74=""),"",IFERROR(J74/K74,0))</f>
        <v/>
      </c>
      <c r="O74" s="9">
        <f>IF(OR(M74="",J74=""),"",IFERROR(M74/J74,0))</f>
        <v/>
      </c>
      <c r="P74" s="2" t="n"/>
      <c r="Q74" s="4" t="n"/>
      <c r="R74" s="4" t="n"/>
      <c r="S74" s="11">
        <f>IF(C74="","",IFERROR(VLOOKUP(C74,'Veículos'!$A$2:$H$101,2,FALSE),""))</f>
        <v/>
      </c>
      <c r="T74" s="10">
        <f>IF(C74="","",IFERROR(VLOOKUP(C74,'Veículos'!$A$2:$H$101,8,FALSE),0))</f>
        <v/>
      </c>
      <c r="U74" s="11">
        <f>IF(OR(H74="",I74=""),"",IF(I74&gt;=H74,"OK","VERIFICAR"))</f>
        <v/>
      </c>
    </row>
    <row r="75">
      <c r="A75" s="2" t="n"/>
      <c r="B75" s="33" t="n"/>
      <c r="C75" s="4" t="n"/>
      <c r="D75" s="4" t="n"/>
      <c r="E75" s="4" t="n"/>
      <c r="F75" s="4" t="n"/>
      <c r="G75" s="2" t="n"/>
      <c r="H75" s="5" t="n"/>
      <c r="I75" s="5" t="n"/>
      <c r="J75" s="12">
        <f>IF(OR(H75="",I75=""),"",IFERROR(I75-H75,0))</f>
        <v/>
      </c>
      <c r="K75" s="7" t="n"/>
      <c r="L75" s="8" t="n"/>
      <c r="M75" s="13">
        <f>IF(OR(K75="",L75=""),"",IFERROR(K75*L75,0))</f>
        <v/>
      </c>
      <c r="N75" s="14">
        <f>IF(OR(J75="",K75=""),"",IFERROR(J75/K75,0))</f>
        <v/>
      </c>
      <c r="O75" s="13">
        <f>IF(OR(M75="",J75=""),"",IFERROR(M75/J75,0))</f>
        <v/>
      </c>
      <c r="P75" s="2" t="n"/>
      <c r="Q75" s="4" t="n"/>
      <c r="R75" s="4" t="n"/>
      <c r="S75" s="15">
        <f>IF(C75="","",IFERROR(VLOOKUP(C75,'Veículos'!$A$2:$H$101,2,FALSE),""))</f>
        <v/>
      </c>
      <c r="T75" s="14">
        <f>IF(C75="","",IFERROR(VLOOKUP(C75,'Veículos'!$A$2:$H$101,8,FALSE),0))</f>
        <v/>
      </c>
      <c r="U75" s="15">
        <f>IF(OR(H75="",I75=""),"",IF(I75&gt;=H75,"OK","VERIFICAR"))</f>
        <v/>
      </c>
    </row>
    <row r="76">
      <c r="A76" s="2" t="n"/>
      <c r="B76" s="33" t="n"/>
      <c r="C76" s="4" t="n"/>
      <c r="D76" s="4" t="n"/>
      <c r="E76" s="4" t="n"/>
      <c r="F76" s="4" t="n"/>
      <c r="G76" s="2" t="n"/>
      <c r="H76" s="5" t="n"/>
      <c r="I76" s="5" t="n"/>
      <c r="J76" s="6">
        <f>IF(OR(H76="",I76=""),"",IFERROR(I76-H76,0))</f>
        <v/>
      </c>
      <c r="K76" s="7" t="n"/>
      <c r="L76" s="8" t="n"/>
      <c r="M76" s="9">
        <f>IF(OR(K76="",L76=""),"",IFERROR(K76*L76,0))</f>
        <v/>
      </c>
      <c r="N76" s="10">
        <f>IF(OR(J76="",K76=""),"",IFERROR(J76/K76,0))</f>
        <v/>
      </c>
      <c r="O76" s="9">
        <f>IF(OR(M76="",J76=""),"",IFERROR(M76/J76,0))</f>
        <v/>
      </c>
      <c r="P76" s="2" t="n"/>
      <c r="Q76" s="4" t="n"/>
      <c r="R76" s="4" t="n"/>
      <c r="S76" s="11">
        <f>IF(C76="","",IFERROR(VLOOKUP(C76,'Veículos'!$A$2:$H$101,2,FALSE),""))</f>
        <v/>
      </c>
      <c r="T76" s="10">
        <f>IF(C76="","",IFERROR(VLOOKUP(C76,'Veículos'!$A$2:$H$101,8,FALSE),0))</f>
        <v/>
      </c>
      <c r="U76" s="11">
        <f>IF(OR(H76="",I76=""),"",IF(I76&gt;=H76,"OK","VERIFICAR"))</f>
        <v/>
      </c>
    </row>
    <row r="77">
      <c r="A77" s="2" t="n"/>
      <c r="B77" s="33" t="n"/>
      <c r="C77" s="4" t="n"/>
      <c r="D77" s="4" t="n"/>
      <c r="E77" s="4" t="n"/>
      <c r="F77" s="4" t="n"/>
      <c r="G77" s="2" t="n"/>
      <c r="H77" s="5" t="n"/>
      <c r="I77" s="5" t="n"/>
      <c r="J77" s="12">
        <f>IF(OR(H77="",I77=""),"",IFERROR(I77-H77,0))</f>
        <v/>
      </c>
      <c r="K77" s="7" t="n"/>
      <c r="L77" s="8" t="n"/>
      <c r="M77" s="13">
        <f>IF(OR(K77="",L77=""),"",IFERROR(K77*L77,0))</f>
        <v/>
      </c>
      <c r="N77" s="14">
        <f>IF(OR(J77="",K77=""),"",IFERROR(J77/K77,0))</f>
        <v/>
      </c>
      <c r="O77" s="13">
        <f>IF(OR(M77="",J77=""),"",IFERROR(M77/J77,0))</f>
        <v/>
      </c>
      <c r="P77" s="2" t="n"/>
      <c r="Q77" s="4" t="n"/>
      <c r="R77" s="4" t="n"/>
      <c r="S77" s="15">
        <f>IF(C77="","",IFERROR(VLOOKUP(C77,'Veículos'!$A$2:$H$101,2,FALSE),""))</f>
        <v/>
      </c>
      <c r="T77" s="14">
        <f>IF(C77="","",IFERROR(VLOOKUP(C77,'Veículos'!$A$2:$H$101,8,FALSE),0))</f>
        <v/>
      </c>
      <c r="U77" s="15">
        <f>IF(OR(H77="",I77=""),"",IF(I77&gt;=H77,"OK","VERIFICAR"))</f>
        <v/>
      </c>
    </row>
    <row r="78">
      <c r="A78" s="2" t="n"/>
      <c r="B78" s="33" t="n"/>
      <c r="C78" s="4" t="n"/>
      <c r="D78" s="4" t="n"/>
      <c r="E78" s="4" t="n"/>
      <c r="F78" s="4" t="n"/>
      <c r="G78" s="2" t="n"/>
      <c r="H78" s="5" t="n"/>
      <c r="I78" s="5" t="n"/>
      <c r="J78" s="6">
        <f>IF(OR(H78="",I78=""),"",IFERROR(I78-H78,0))</f>
        <v/>
      </c>
      <c r="K78" s="7" t="n"/>
      <c r="L78" s="8" t="n"/>
      <c r="M78" s="9">
        <f>IF(OR(K78="",L78=""),"",IFERROR(K78*L78,0))</f>
        <v/>
      </c>
      <c r="N78" s="10">
        <f>IF(OR(J78="",K78=""),"",IFERROR(J78/K78,0))</f>
        <v/>
      </c>
      <c r="O78" s="9">
        <f>IF(OR(M78="",J78=""),"",IFERROR(M78/J78,0))</f>
        <v/>
      </c>
      <c r="P78" s="2" t="n"/>
      <c r="Q78" s="4" t="n"/>
      <c r="R78" s="4" t="n"/>
      <c r="S78" s="11">
        <f>IF(C78="","",IFERROR(VLOOKUP(C78,'Veículos'!$A$2:$H$101,2,FALSE),""))</f>
        <v/>
      </c>
      <c r="T78" s="10">
        <f>IF(C78="","",IFERROR(VLOOKUP(C78,'Veículos'!$A$2:$H$101,8,FALSE),0))</f>
        <v/>
      </c>
      <c r="U78" s="11">
        <f>IF(OR(H78="",I78=""),"",IF(I78&gt;=H78,"OK","VERIFICAR"))</f>
        <v/>
      </c>
    </row>
    <row r="79">
      <c r="A79" s="2" t="n"/>
      <c r="B79" s="33" t="n"/>
      <c r="C79" s="4" t="n"/>
      <c r="D79" s="4" t="n"/>
      <c r="E79" s="4" t="n"/>
      <c r="F79" s="4" t="n"/>
      <c r="G79" s="2" t="n"/>
      <c r="H79" s="5" t="n"/>
      <c r="I79" s="5" t="n"/>
      <c r="J79" s="12">
        <f>IF(OR(H79="",I79=""),"",IFERROR(I79-H79,0))</f>
        <v/>
      </c>
      <c r="K79" s="7" t="n"/>
      <c r="L79" s="8" t="n"/>
      <c r="M79" s="13">
        <f>IF(OR(K79="",L79=""),"",IFERROR(K79*L79,0))</f>
        <v/>
      </c>
      <c r="N79" s="14">
        <f>IF(OR(J79="",K79=""),"",IFERROR(J79/K79,0))</f>
        <v/>
      </c>
      <c r="O79" s="13">
        <f>IF(OR(M79="",J79=""),"",IFERROR(M79/J79,0))</f>
        <v/>
      </c>
      <c r="P79" s="2" t="n"/>
      <c r="Q79" s="4" t="n"/>
      <c r="R79" s="4" t="n"/>
      <c r="S79" s="15">
        <f>IF(C79="","",IFERROR(VLOOKUP(C79,'Veículos'!$A$2:$H$101,2,FALSE),""))</f>
        <v/>
      </c>
      <c r="T79" s="14">
        <f>IF(C79="","",IFERROR(VLOOKUP(C79,'Veículos'!$A$2:$H$101,8,FALSE),0))</f>
        <v/>
      </c>
      <c r="U79" s="15">
        <f>IF(OR(H79="",I79=""),"",IF(I79&gt;=H79,"OK","VERIFICAR"))</f>
        <v/>
      </c>
    </row>
    <row r="80">
      <c r="A80" s="2" t="n"/>
      <c r="B80" s="33" t="n"/>
      <c r="C80" s="4" t="n"/>
      <c r="D80" s="4" t="n"/>
      <c r="E80" s="4" t="n"/>
      <c r="F80" s="4" t="n"/>
      <c r="G80" s="2" t="n"/>
      <c r="H80" s="5" t="n"/>
      <c r="I80" s="5" t="n"/>
      <c r="J80" s="6">
        <f>IF(OR(H80="",I80=""),"",IFERROR(I80-H80,0))</f>
        <v/>
      </c>
      <c r="K80" s="7" t="n"/>
      <c r="L80" s="8" t="n"/>
      <c r="M80" s="9">
        <f>IF(OR(K80="",L80=""),"",IFERROR(K80*L80,0))</f>
        <v/>
      </c>
      <c r="N80" s="10">
        <f>IF(OR(J80="",K80=""),"",IFERROR(J80/K80,0))</f>
        <v/>
      </c>
      <c r="O80" s="9">
        <f>IF(OR(M80="",J80=""),"",IFERROR(M80/J80,0))</f>
        <v/>
      </c>
      <c r="P80" s="2" t="n"/>
      <c r="Q80" s="4" t="n"/>
      <c r="R80" s="4" t="n"/>
      <c r="S80" s="11">
        <f>IF(C80="","",IFERROR(VLOOKUP(C80,'Veículos'!$A$2:$H$101,2,FALSE),""))</f>
        <v/>
      </c>
      <c r="T80" s="10">
        <f>IF(C80="","",IFERROR(VLOOKUP(C80,'Veículos'!$A$2:$H$101,8,FALSE),0))</f>
        <v/>
      </c>
      <c r="U80" s="11">
        <f>IF(OR(H80="",I80=""),"",IF(I80&gt;=H80,"OK","VERIFICAR"))</f>
        <v/>
      </c>
    </row>
    <row r="81">
      <c r="A81" s="2" t="n"/>
      <c r="B81" s="33" t="n"/>
      <c r="C81" s="4" t="n"/>
      <c r="D81" s="4" t="n"/>
      <c r="E81" s="4" t="n"/>
      <c r="F81" s="4" t="n"/>
      <c r="G81" s="2" t="n"/>
      <c r="H81" s="5" t="n"/>
      <c r="I81" s="5" t="n"/>
      <c r="J81" s="12">
        <f>IF(OR(H81="",I81=""),"",IFERROR(I81-H81,0))</f>
        <v/>
      </c>
      <c r="K81" s="7" t="n"/>
      <c r="L81" s="8" t="n"/>
      <c r="M81" s="13">
        <f>IF(OR(K81="",L81=""),"",IFERROR(K81*L81,0))</f>
        <v/>
      </c>
      <c r="N81" s="14">
        <f>IF(OR(J81="",K81=""),"",IFERROR(J81/K81,0))</f>
        <v/>
      </c>
      <c r="O81" s="13">
        <f>IF(OR(M81="",J81=""),"",IFERROR(M81/J81,0))</f>
        <v/>
      </c>
      <c r="P81" s="2" t="n"/>
      <c r="Q81" s="4" t="n"/>
      <c r="R81" s="4" t="n"/>
      <c r="S81" s="15">
        <f>IF(C81="","",IFERROR(VLOOKUP(C81,'Veículos'!$A$2:$H$101,2,FALSE),""))</f>
        <v/>
      </c>
      <c r="T81" s="14">
        <f>IF(C81="","",IFERROR(VLOOKUP(C81,'Veículos'!$A$2:$H$101,8,FALSE),0))</f>
        <v/>
      </c>
      <c r="U81" s="15">
        <f>IF(OR(H81="",I81=""),"",IF(I81&gt;=H81,"OK","VERIFICAR"))</f>
        <v/>
      </c>
    </row>
    <row r="82">
      <c r="A82" s="2" t="n"/>
      <c r="B82" s="33" t="n"/>
      <c r="C82" s="4" t="n"/>
      <c r="D82" s="4" t="n"/>
      <c r="E82" s="4" t="n"/>
      <c r="F82" s="4" t="n"/>
      <c r="G82" s="2" t="n"/>
      <c r="H82" s="5" t="n"/>
      <c r="I82" s="5" t="n"/>
      <c r="J82" s="6">
        <f>IF(OR(H82="",I82=""),"",IFERROR(I82-H82,0))</f>
        <v/>
      </c>
      <c r="K82" s="7" t="n"/>
      <c r="L82" s="8" t="n"/>
      <c r="M82" s="9">
        <f>IF(OR(K82="",L82=""),"",IFERROR(K82*L82,0))</f>
        <v/>
      </c>
      <c r="N82" s="10">
        <f>IF(OR(J82="",K82=""),"",IFERROR(J82/K82,0))</f>
        <v/>
      </c>
      <c r="O82" s="9">
        <f>IF(OR(M82="",J82=""),"",IFERROR(M82/J82,0))</f>
        <v/>
      </c>
      <c r="P82" s="2" t="n"/>
      <c r="Q82" s="4" t="n"/>
      <c r="R82" s="4" t="n"/>
      <c r="S82" s="11">
        <f>IF(C82="","",IFERROR(VLOOKUP(C82,'Veículos'!$A$2:$H$101,2,FALSE),""))</f>
        <v/>
      </c>
      <c r="T82" s="10">
        <f>IF(C82="","",IFERROR(VLOOKUP(C82,'Veículos'!$A$2:$H$101,8,FALSE),0))</f>
        <v/>
      </c>
      <c r="U82" s="11">
        <f>IF(OR(H82="",I82=""),"",IF(I82&gt;=H82,"OK","VERIFICAR"))</f>
        <v/>
      </c>
    </row>
    <row r="83">
      <c r="A83" s="2" t="n"/>
      <c r="B83" s="33" t="n"/>
      <c r="C83" s="4" t="n"/>
      <c r="D83" s="4" t="n"/>
      <c r="E83" s="4" t="n"/>
      <c r="F83" s="4" t="n"/>
      <c r="G83" s="2" t="n"/>
      <c r="H83" s="5" t="n"/>
      <c r="I83" s="5" t="n"/>
      <c r="J83" s="12">
        <f>IF(OR(H83="",I83=""),"",IFERROR(I83-H83,0))</f>
        <v/>
      </c>
      <c r="K83" s="7" t="n"/>
      <c r="L83" s="8" t="n"/>
      <c r="M83" s="13">
        <f>IF(OR(K83="",L83=""),"",IFERROR(K83*L83,0))</f>
        <v/>
      </c>
      <c r="N83" s="14">
        <f>IF(OR(J83="",K83=""),"",IFERROR(J83/K83,0))</f>
        <v/>
      </c>
      <c r="O83" s="13">
        <f>IF(OR(M83="",J83=""),"",IFERROR(M83/J83,0))</f>
        <v/>
      </c>
      <c r="P83" s="2" t="n"/>
      <c r="Q83" s="4" t="n"/>
      <c r="R83" s="4" t="n"/>
      <c r="S83" s="15">
        <f>IF(C83="","",IFERROR(VLOOKUP(C83,'Veículos'!$A$2:$H$101,2,FALSE),""))</f>
        <v/>
      </c>
      <c r="T83" s="14">
        <f>IF(C83="","",IFERROR(VLOOKUP(C83,'Veículos'!$A$2:$H$101,8,FALSE),0))</f>
        <v/>
      </c>
      <c r="U83" s="15">
        <f>IF(OR(H83="",I83=""),"",IF(I83&gt;=H83,"OK","VERIFICAR"))</f>
        <v/>
      </c>
    </row>
    <row r="84">
      <c r="A84" s="2" t="n"/>
      <c r="B84" s="33" t="n"/>
      <c r="C84" s="4" t="n"/>
      <c r="D84" s="4" t="n"/>
      <c r="E84" s="4" t="n"/>
      <c r="F84" s="4" t="n"/>
      <c r="G84" s="2" t="n"/>
      <c r="H84" s="5" t="n"/>
      <c r="I84" s="5" t="n"/>
      <c r="J84" s="6">
        <f>IF(OR(H84="",I84=""),"",IFERROR(I84-H84,0))</f>
        <v/>
      </c>
      <c r="K84" s="7" t="n"/>
      <c r="L84" s="8" t="n"/>
      <c r="M84" s="9">
        <f>IF(OR(K84="",L84=""),"",IFERROR(K84*L84,0))</f>
        <v/>
      </c>
      <c r="N84" s="10">
        <f>IF(OR(J84="",K84=""),"",IFERROR(J84/K84,0))</f>
        <v/>
      </c>
      <c r="O84" s="9">
        <f>IF(OR(M84="",J84=""),"",IFERROR(M84/J84,0))</f>
        <v/>
      </c>
      <c r="P84" s="2" t="n"/>
      <c r="Q84" s="4" t="n"/>
      <c r="R84" s="4" t="n"/>
      <c r="S84" s="11">
        <f>IF(C84="","",IFERROR(VLOOKUP(C84,'Veículos'!$A$2:$H$101,2,FALSE),""))</f>
        <v/>
      </c>
      <c r="T84" s="10">
        <f>IF(C84="","",IFERROR(VLOOKUP(C84,'Veículos'!$A$2:$H$101,8,FALSE),0))</f>
        <v/>
      </c>
      <c r="U84" s="11">
        <f>IF(OR(H84="",I84=""),"",IF(I84&gt;=H84,"OK","VERIFICAR"))</f>
        <v/>
      </c>
    </row>
    <row r="85">
      <c r="A85" s="2" t="n"/>
      <c r="B85" s="33" t="n"/>
      <c r="C85" s="4" t="n"/>
      <c r="D85" s="4" t="n"/>
      <c r="E85" s="4" t="n"/>
      <c r="F85" s="4" t="n"/>
      <c r="G85" s="2" t="n"/>
      <c r="H85" s="5" t="n"/>
      <c r="I85" s="5" t="n"/>
      <c r="J85" s="12">
        <f>IF(OR(H85="",I85=""),"",IFERROR(I85-H85,0))</f>
        <v/>
      </c>
      <c r="K85" s="7" t="n"/>
      <c r="L85" s="8" t="n"/>
      <c r="M85" s="13">
        <f>IF(OR(K85="",L85=""),"",IFERROR(K85*L85,0))</f>
        <v/>
      </c>
      <c r="N85" s="14">
        <f>IF(OR(J85="",K85=""),"",IFERROR(J85/K85,0))</f>
        <v/>
      </c>
      <c r="O85" s="13">
        <f>IF(OR(M85="",J85=""),"",IFERROR(M85/J85,0))</f>
        <v/>
      </c>
      <c r="P85" s="2" t="n"/>
      <c r="Q85" s="4" t="n"/>
      <c r="R85" s="4" t="n"/>
      <c r="S85" s="15">
        <f>IF(C85="","",IFERROR(VLOOKUP(C85,'Veículos'!$A$2:$H$101,2,FALSE),""))</f>
        <v/>
      </c>
      <c r="T85" s="14">
        <f>IF(C85="","",IFERROR(VLOOKUP(C85,'Veículos'!$A$2:$H$101,8,FALSE),0))</f>
        <v/>
      </c>
      <c r="U85" s="15">
        <f>IF(OR(H85="",I85=""),"",IF(I85&gt;=H85,"OK","VERIFICAR"))</f>
        <v/>
      </c>
    </row>
    <row r="86">
      <c r="A86" s="2" t="n"/>
      <c r="B86" s="33" t="n"/>
      <c r="C86" s="4" t="n"/>
      <c r="D86" s="4" t="n"/>
      <c r="E86" s="4" t="n"/>
      <c r="F86" s="4" t="n"/>
      <c r="G86" s="2" t="n"/>
      <c r="H86" s="5" t="n"/>
      <c r="I86" s="5" t="n"/>
      <c r="J86" s="6">
        <f>IF(OR(H86="",I86=""),"",IFERROR(I86-H86,0))</f>
        <v/>
      </c>
      <c r="K86" s="7" t="n"/>
      <c r="L86" s="8" t="n"/>
      <c r="M86" s="9">
        <f>IF(OR(K86="",L86=""),"",IFERROR(K86*L86,0))</f>
        <v/>
      </c>
      <c r="N86" s="10">
        <f>IF(OR(J86="",K86=""),"",IFERROR(J86/K86,0))</f>
        <v/>
      </c>
      <c r="O86" s="9">
        <f>IF(OR(M86="",J86=""),"",IFERROR(M86/J86,0))</f>
        <v/>
      </c>
      <c r="P86" s="2" t="n"/>
      <c r="Q86" s="4" t="n"/>
      <c r="R86" s="4" t="n"/>
      <c r="S86" s="11">
        <f>IF(C86="","",IFERROR(VLOOKUP(C86,'Veículos'!$A$2:$H$101,2,FALSE),""))</f>
        <v/>
      </c>
      <c r="T86" s="10">
        <f>IF(C86="","",IFERROR(VLOOKUP(C86,'Veículos'!$A$2:$H$101,8,FALSE),0))</f>
        <v/>
      </c>
      <c r="U86" s="11">
        <f>IF(OR(H86="",I86=""),"",IF(I86&gt;=H86,"OK","VERIFICAR"))</f>
        <v/>
      </c>
    </row>
    <row r="87">
      <c r="A87" s="2" t="n"/>
      <c r="B87" s="33" t="n"/>
      <c r="C87" s="4" t="n"/>
      <c r="D87" s="4" t="n"/>
      <c r="E87" s="4" t="n"/>
      <c r="F87" s="4" t="n"/>
      <c r="G87" s="2" t="n"/>
      <c r="H87" s="5" t="n"/>
      <c r="I87" s="5" t="n"/>
      <c r="J87" s="12">
        <f>IF(OR(H87="",I87=""),"",IFERROR(I87-H87,0))</f>
        <v/>
      </c>
      <c r="K87" s="7" t="n"/>
      <c r="L87" s="8" t="n"/>
      <c r="M87" s="13">
        <f>IF(OR(K87="",L87=""),"",IFERROR(K87*L87,0))</f>
        <v/>
      </c>
      <c r="N87" s="14">
        <f>IF(OR(J87="",K87=""),"",IFERROR(J87/K87,0))</f>
        <v/>
      </c>
      <c r="O87" s="13">
        <f>IF(OR(M87="",J87=""),"",IFERROR(M87/J87,0))</f>
        <v/>
      </c>
      <c r="P87" s="2" t="n"/>
      <c r="Q87" s="4" t="n"/>
      <c r="R87" s="4" t="n"/>
      <c r="S87" s="15">
        <f>IF(C87="","",IFERROR(VLOOKUP(C87,'Veículos'!$A$2:$H$101,2,FALSE),""))</f>
        <v/>
      </c>
      <c r="T87" s="14">
        <f>IF(C87="","",IFERROR(VLOOKUP(C87,'Veículos'!$A$2:$H$101,8,FALSE),0))</f>
        <v/>
      </c>
      <c r="U87" s="15">
        <f>IF(OR(H87="",I87=""),"",IF(I87&gt;=H87,"OK","VERIFICAR"))</f>
        <v/>
      </c>
    </row>
    <row r="88">
      <c r="A88" s="2" t="n"/>
      <c r="B88" s="33" t="n"/>
      <c r="C88" s="4" t="n"/>
      <c r="D88" s="4" t="n"/>
      <c r="E88" s="4" t="n"/>
      <c r="F88" s="4" t="n"/>
      <c r="G88" s="2" t="n"/>
      <c r="H88" s="5" t="n"/>
      <c r="I88" s="5" t="n"/>
      <c r="J88" s="6">
        <f>IF(OR(H88="",I88=""),"",IFERROR(I88-H88,0))</f>
        <v/>
      </c>
      <c r="K88" s="7" t="n"/>
      <c r="L88" s="8" t="n"/>
      <c r="M88" s="9">
        <f>IF(OR(K88="",L88=""),"",IFERROR(K88*L88,0))</f>
        <v/>
      </c>
      <c r="N88" s="10">
        <f>IF(OR(J88="",K88=""),"",IFERROR(J88/K88,0))</f>
        <v/>
      </c>
      <c r="O88" s="9">
        <f>IF(OR(M88="",J88=""),"",IFERROR(M88/J88,0))</f>
        <v/>
      </c>
      <c r="P88" s="2" t="n"/>
      <c r="Q88" s="4" t="n"/>
      <c r="R88" s="4" t="n"/>
      <c r="S88" s="11">
        <f>IF(C88="","",IFERROR(VLOOKUP(C88,'Veículos'!$A$2:$H$101,2,FALSE),""))</f>
        <v/>
      </c>
      <c r="T88" s="10">
        <f>IF(C88="","",IFERROR(VLOOKUP(C88,'Veículos'!$A$2:$H$101,8,FALSE),0))</f>
        <v/>
      </c>
      <c r="U88" s="11">
        <f>IF(OR(H88="",I88=""),"",IF(I88&gt;=H88,"OK","VERIFICAR"))</f>
        <v/>
      </c>
    </row>
    <row r="89">
      <c r="A89" s="2" t="n"/>
      <c r="B89" s="33" t="n"/>
      <c r="C89" s="4" t="n"/>
      <c r="D89" s="4" t="n"/>
      <c r="E89" s="4" t="n"/>
      <c r="F89" s="4" t="n"/>
      <c r="G89" s="2" t="n"/>
      <c r="H89" s="5" t="n"/>
      <c r="I89" s="5" t="n"/>
      <c r="J89" s="12">
        <f>IF(OR(H89="",I89=""),"",IFERROR(I89-H89,0))</f>
        <v/>
      </c>
      <c r="K89" s="7" t="n"/>
      <c r="L89" s="8" t="n"/>
      <c r="M89" s="13">
        <f>IF(OR(K89="",L89=""),"",IFERROR(K89*L89,0))</f>
        <v/>
      </c>
      <c r="N89" s="14">
        <f>IF(OR(J89="",K89=""),"",IFERROR(J89/K89,0))</f>
        <v/>
      </c>
      <c r="O89" s="13">
        <f>IF(OR(M89="",J89=""),"",IFERROR(M89/J89,0))</f>
        <v/>
      </c>
      <c r="P89" s="2" t="n"/>
      <c r="Q89" s="4" t="n"/>
      <c r="R89" s="4" t="n"/>
      <c r="S89" s="15">
        <f>IF(C89="","",IFERROR(VLOOKUP(C89,'Veículos'!$A$2:$H$101,2,FALSE),""))</f>
        <v/>
      </c>
      <c r="T89" s="14">
        <f>IF(C89="","",IFERROR(VLOOKUP(C89,'Veículos'!$A$2:$H$101,8,FALSE),0))</f>
        <v/>
      </c>
      <c r="U89" s="15">
        <f>IF(OR(H89="",I89=""),"",IF(I89&gt;=H89,"OK","VERIFICAR"))</f>
        <v/>
      </c>
    </row>
    <row r="90">
      <c r="A90" s="2" t="n"/>
      <c r="B90" s="33" t="n"/>
      <c r="C90" s="4" t="n"/>
      <c r="D90" s="4" t="n"/>
      <c r="E90" s="4" t="n"/>
      <c r="F90" s="4" t="n"/>
      <c r="G90" s="2" t="n"/>
      <c r="H90" s="5" t="n"/>
      <c r="I90" s="5" t="n"/>
      <c r="J90" s="6">
        <f>IF(OR(H90="",I90=""),"",IFERROR(I90-H90,0))</f>
        <v/>
      </c>
      <c r="K90" s="7" t="n"/>
      <c r="L90" s="8" t="n"/>
      <c r="M90" s="9">
        <f>IF(OR(K90="",L90=""),"",IFERROR(K90*L90,0))</f>
        <v/>
      </c>
      <c r="N90" s="10">
        <f>IF(OR(J90="",K90=""),"",IFERROR(J90/K90,0))</f>
        <v/>
      </c>
      <c r="O90" s="9">
        <f>IF(OR(M90="",J90=""),"",IFERROR(M90/J90,0))</f>
        <v/>
      </c>
      <c r="P90" s="2" t="n"/>
      <c r="Q90" s="4" t="n"/>
      <c r="R90" s="4" t="n"/>
      <c r="S90" s="11">
        <f>IF(C90="","",IFERROR(VLOOKUP(C90,'Veículos'!$A$2:$H$101,2,FALSE),""))</f>
        <v/>
      </c>
      <c r="T90" s="10">
        <f>IF(C90="","",IFERROR(VLOOKUP(C90,'Veículos'!$A$2:$H$101,8,FALSE),0))</f>
        <v/>
      </c>
      <c r="U90" s="11">
        <f>IF(OR(H90="",I90=""),"",IF(I90&gt;=H90,"OK","VERIFICAR"))</f>
        <v/>
      </c>
    </row>
    <row r="91">
      <c r="A91" s="2" t="n"/>
      <c r="B91" s="33" t="n"/>
      <c r="C91" s="4" t="n"/>
      <c r="D91" s="4" t="n"/>
      <c r="E91" s="4" t="n"/>
      <c r="F91" s="4" t="n"/>
      <c r="G91" s="2" t="n"/>
      <c r="H91" s="5" t="n"/>
      <c r="I91" s="5" t="n"/>
      <c r="J91" s="12">
        <f>IF(OR(H91="",I91=""),"",IFERROR(I91-H91,0))</f>
        <v/>
      </c>
      <c r="K91" s="7" t="n"/>
      <c r="L91" s="8" t="n"/>
      <c r="M91" s="13">
        <f>IF(OR(K91="",L91=""),"",IFERROR(K91*L91,0))</f>
        <v/>
      </c>
      <c r="N91" s="14">
        <f>IF(OR(J91="",K91=""),"",IFERROR(J91/K91,0))</f>
        <v/>
      </c>
      <c r="O91" s="13">
        <f>IF(OR(M91="",J91=""),"",IFERROR(M91/J91,0))</f>
        <v/>
      </c>
      <c r="P91" s="2" t="n"/>
      <c r="Q91" s="4" t="n"/>
      <c r="R91" s="4" t="n"/>
      <c r="S91" s="15">
        <f>IF(C91="","",IFERROR(VLOOKUP(C91,'Veículos'!$A$2:$H$101,2,FALSE),""))</f>
        <v/>
      </c>
      <c r="T91" s="14">
        <f>IF(C91="","",IFERROR(VLOOKUP(C91,'Veículos'!$A$2:$H$101,8,FALSE),0))</f>
        <v/>
      </c>
      <c r="U91" s="15">
        <f>IF(OR(H91="",I91=""),"",IF(I91&gt;=H91,"OK","VERIFICAR"))</f>
        <v/>
      </c>
    </row>
    <row r="92">
      <c r="A92" s="2" t="n"/>
      <c r="B92" s="33" t="n"/>
      <c r="C92" s="4" t="n"/>
      <c r="D92" s="4" t="n"/>
      <c r="E92" s="4" t="n"/>
      <c r="F92" s="4" t="n"/>
      <c r="G92" s="2" t="n"/>
      <c r="H92" s="5" t="n"/>
      <c r="I92" s="5" t="n"/>
      <c r="J92" s="6">
        <f>IF(OR(H92="",I92=""),"",IFERROR(I92-H92,0))</f>
        <v/>
      </c>
      <c r="K92" s="7" t="n"/>
      <c r="L92" s="8" t="n"/>
      <c r="M92" s="9">
        <f>IF(OR(K92="",L92=""),"",IFERROR(K92*L92,0))</f>
        <v/>
      </c>
      <c r="N92" s="10">
        <f>IF(OR(J92="",K92=""),"",IFERROR(J92/K92,0))</f>
        <v/>
      </c>
      <c r="O92" s="9">
        <f>IF(OR(M92="",J92=""),"",IFERROR(M92/J92,0))</f>
        <v/>
      </c>
      <c r="P92" s="2" t="n"/>
      <c r="Q92" s="4" t="n"/>
      <c r="R92" s="4" t="n"/>
      <c r="S92" s="11">
        <f>IF(C92="","",IFERROR(VLOOKUP(C92,'Veículos'!$A$2:$H$101,2,FALSE),""))</f>
        <v/>
      </c>
      <c r="T92" s="10">
        <f>IF(C92="","",IFERROR(VLOOKUP(C92,'Veículos'!$A$2:$H$101,8,FALSE),0))</f>
        <v/>
      </c>
      <c r="U92" s="11">
        <f>IF(OR(H92="",I92=""),"",IF(I92&gt;=H92,"OK","VERIFICAR"))</f>
        <v/>
      </c>
    </row>
    <row r="93">
      <c r="A93" s="2" t="n"/>
      <c r="B93" s="33" t="n"/>
      <c r="C93" s="4" t="n"/>
      <c r="D93" s="4" t="n"/>
      <c r="E93" s="4" t="n"/>
      <c r="F93" s="4" t="n"/>
      <c r="G93" s="2" t="n"/>
      <c r="H93" s="5" t="n"/>
      <c r="I93" s="5" t="n"/>
      <c r="J93" s="12">
        <f>IF(OR(H93="",I93=""),"",IFERROR(I93-H93,0))</f>
        <v/>
      </c>
      <c r="K93" s="7" t="n"/>
      <c r="L93" s="8" t="n"/>
      <c r="M93" s="13">
        <f>IF(OR(K93="",L93=""),"",IFERROR(K93*L93,0))</f>
        <v/>
      </c>
      <c r="N93" s="14">
        <f>IF(OR(J93="",K93=""),"",IFERROR(J93/K93,0))</f>
        <v/>
      </c>
      <c r="O93" s="13">
        <f>IF(OR(M93="",J93=""),"",IFERROR(M93/J93,0))</f>
        <v/>
      </c>
      <c r="P93" s="2" t="n"/>
      <c r="Q93" s="4" t="n"/>
      <c r="R93" s="4" t="n"/>
      <c r="S93" s="15">
        <f>IF(C93="","",IFERROR(VLOOKUP(C93,'Veículos'!$A$2:$H$101,2,FALSE),""))</f>
        <v/>
      </c>
      <c r="T93" s="14">
        <f>IF(C93="","",IFERROR(VLOOKUP(C93,'Veículos'!$A$2:$H$101,8,FALSE),0))</f>
        <v/>
      </c>
      <c r="U93" s="15">
        <f>IF(OR(H93="",I93=""),"",IF(I93&gt;=H93,"OK","VERIFICAR"))</f>
        <v/>
      </c>
    </row>
    <row r="94">
      <c r="A94" s="2" t="n"/>
      <c r="B94" s="33" t="n"/>
      <c r="C94" s="4" t="n"/>
      <c r="D94" s="4" t="n"/>
      <c r="E94" s="4" t="n"/>
      <c r="F94" s="4" t="n"/>
      <c r="G94" s="2" t="n"/>
      <c r="H94" s="5" t="n"/>
      <c r="I94" s="5" t="n"/>
      <c r="J94" s="6">
        <f>IF(OR(H94="",I94=""),"",IFERROR(I94-H94,0))</f>
        <v/>
      </c>
      <c r="K94" s="7" t="n"/>
      <c r="L94" s="8" t="n"/>
      <c r="M94" s="9">
        <f>IF(OR(K94="",L94=""),"",IFERROR(K94*L94,0))</f>
        <v/>
      </c>
      <c r="N94" s="10">
        <f>IF(OR(J94="",K94=""),"",IFERROR(J94/K94,0))</f>
        <v/>
      </c>
      <c r="O94" s="9">
        <f>IF(OR(M94="",J94=""),"",IFERROR(M94/J94,0))</f>
        <v/>
      </c>
      <c r="P94" s="2" t="n"/>
      <c r="Q94" s="4" t="n"/>
      <c r="R94" s="4" t="n"/>
      <c r="S94" s="11">
        <f>IF(C94="","",IFERROR(VLOOKUP(C94,'Veículos'!$A$2:$H$101,2,FALSE),""))</f>
        <v/>
      </c>
      <c r="T94" s="10">
        <f>IF(C94="","",IFERROR(VLOOKUP(C94,'Veículos'!$A$2:$H$101,8,FALSE),0))</f>
        <v/>
      </c>
      <c r="U94" s="11">
        <f>IF(OR(H94="",I94=""),"",IF(I94&gt;=H94,"OK","VERIFICAR"))</f>
        <v/>
      </c>
    </row>
    <row r="95">
      <c r="A95" s="2" t="n"/>
      <c r="B95" s="33" t="n"/>
      <c r="C95" s="4" t="n"/>
      <c r="D95" s="4" t="n"/>
      <c r="E95" s="4" t="n"/>
      <c r="F95" s="4" t="n"/>
      <c r="G95" s="2" t="n"/>
      <c r="H95" s="5" t="n"/>
      <c r="I95" s="5" t="n"/>
      <c r="J95" s="12">
        <f>IF(OR(H95="",I95=""),"",IFERROR(I95-H95,0))</f>
        <v/>
      </c>
      <c r="K95" s="7" t="n"/>
      <c r="L95" s="8" t="n"/>
      <c r="M95" s="13">
        <f>IF(OR(K95="",L95=""),"",IFERROR(K95*L95,0))</f>
        <v/>
      </c>
      <c r="N95" s="14">
        <f>IF(OR(J95="",K95=""),"",IFERROR(J95/K95,0))</f>
        <v/>
      </c>
      <c r="O95" s="13">
        <f>IF(OR(M95="",J95=""),"",IFERROR(M95/J95,0))</f>
        <v/>
      </c>
      <c r="P95" s="2" t="n"/>
      <c r="Q95" s="4" t="n"/>
      <c r="R95" s="4" t="n"/>
      <c r="S95" s="15">
        <f>IF(C95="","",IFERROR(VLOOKUP(C95,'Veículos'!$A$2:$H$101,2,FALSE),""))</f>
        <v/>
      </c>
      <c r="T95" s="14">
        <f>IF(C95="","",IFERROR(VLOOKUP(C95,'Veículos'!$A$2:$H$101,8,FALSE),0))</f>
        <v/>
      </c>
      <c r="U95" s="15">
        <f>IF(OR(H95="",I95=""),"",IF(I95&gt;=H95,"OK","VERIFICAR"))</f>
        <v/>
      </c>
    </row>
    <row r="96">
      <c r="A96" s="2" t="n"/>
      <c r="B96" s="33" t="n"/>
      <c r="C96" s="4" t="n"/>
      <c r="D96" s="4" t="n"/>
      <c r="E96" s="4" t="n"/>
      <c r="F96" s="4" t="n"/>
      <c r="G96" s="2" t="n"/>
      <c r="H96" s="5" t="n"/>
      <c r="I96" s="5" t="n"/>
      <c r="J96" s="6">
        <f>IF(OR(H96="",I96=""),"",IFERROR(I96-H96,0))</f>
        <v/>
      </c>
      <c r="K96" s="7" t="n"/>
      <c r="L96" s="8" t="n"/>
      <c r="M96" s="9">
        <f>IF(OR(K96="",L96=""),"",IFERROR(K96*L96,0))</f>
        <v/>
      </c>
      <c r="N96" s="10">
        <f>IF(OR(J96="",K96=""),"",IFERROR(J96/K96,0))</f>
        <v/>
      </c>
      <c r="O96" s="9">
        <f>IF(OR(M96="",J96=""),"",IFERROR(M96/J96,0))</f>
        <v/>
      </c>
      <c r="P96" s="2" t="n"/>
      <c r="Q96" s="4" t="n"/>
      <c r="R96" s="4" t="n"/>
      <c r="S96" s="11">
        <f>IF(C96="","",IFERROR(VLOOKUP(C96,'Veículos'!$A$2:$H$101,2,FALSE),""))</f>
        <v/>
      </c>
      <c r="T96" s="10">
        <f>IF(C96="","",IFERROR(VLOOKUP(C96,'Veículos'!$A$2:$H$101,8,FALSE),0))</f>
        <v/>
      </c>
      <c r="U96" s="11">
        <f>IF(OR(H96="",I96=""),"",IF(I96&gt;=H96,"OK","VERIFICAR"))</f>
        <v/>
      </c>
    </row>
    <row r="97">
      <c r="A97" s="2" t="n"/>
      <c r="B97" s="33" t="n"/>
      <c r="C97" s="4" t="n"/>
      <c r="D97" s="4" t="n"/>
      <c r="E97" s="4" t="n"/>
      <c r="F97" s="4" t="n"/>
      <c r="G97" s="2" t="n"/>
      <c r="H97" s="5" t="n"/>
      <c r="I97" s="5" t="n"/>
      <c r="J97" s="12">
        <f>IF(OR(H97="",I97=""),"",IFERROR(I97-H97,0))</f>
        <v/>
      </c>
      <c r="K97" s="7" t="n"/>
      <c r="L97" s="8" t="n"/>
      <c r="M97" s="13">
        <f>IF(OR(K97="",L97=""),"",IFERROR(K97*L97,0))</f>
        <v/>
      </c>
      <c r="N97" s="14">
        <f>IF(OR(J97="",K97=""),"",IFERROR(J97/K97,0))</f>
        <v/>
      </c>
      <c r="O97" s="13">
        <f>IF(OR(M97="",J97=""),"",IFERROR(M97/J97,0))</f>
        <v/>
      </c>
      <c r="P97" s="2" t="n"/>
      <c r="Q97" s="4" t="n"/>
      <c r="R97" s="4" t="n"/>
      <c r="S97" s="15">
        <f>IF(C97="","",IFERROR(VLOOKUP(C97,'Veículos'!$A$2:$H$101,2,FALSE),""))</f>
        <v/>
      </c>
      <c r="T97" s="14">
        <f>IF(C97="","",IFERROR(VLOOKUP(C97,'Veículos'!$A$2:$H$101,8,FALSE),0))</f>
        <v/>
      </c>
      <c r="U97" s="15">
        <f>IF(OR(H97="",I97=""),"",IF(I97&gt;=H97,"OK","VERIFICAR"))</f>
        <v/>
      </c>
    </row>
    <row r="98">
      <c r="A98" s="2" t="n"/>
      <c r="B98" s="33" t="n"/>
      <c r="C98" s="4" t="n"/>
      <c r="D98" s="4" t="n"/>
      <c r="E98" s="4" t="n"/>
      <c r="F98" s="4" t="n"/>
      <c r="G98" s="2" t="n"/>
      <c r="H98" s="5" t="n"/>
      <c r="I98" s="5" t="n"/>
      <c r="J98" s="6">
        <f>IF(OR(H98="",I98=""),"",IFERROR(I98-H98,0))</f>
        <v/>
      </c>
      <c r="K98" s="7" t="n"/>
      <c r="L98" s="8" t="n"/>
      <c r="M98" s="9">
        <f>IF(OR(K98="",L98=""),"",IFERROR(K98*L98,0))</f>
        <v/>
      </c>
      <c r="N98" s="10">
        <f>IF(OR(J98="",K98=""),"",IFERROR(J98/K98,0))</f>
        <v/>
      </c>
      <c r="O98" s="9">
        <f>IF(OR(M98="",J98=""),"",IFERROR(M98/J98,0))</f>
        <v/>
      </c>
      <c r="P98" s="2" t="n"/>
      <c r="Q98" s="4" t="n"/>
      <c r="R98" s="4" t="n"/>
      <c r="S98" s="11">
        <f>IF(C98="","",IFERROR(VLOOKUP(C98,'Veículos'!$A$2:$H$101,2,FALSE),""))</f>
        <v/>
      </c>
      <c r="T98" s="10">
        <f>IF(C98="","",IFERROR(VLOOKUP(C98,'Veículos'!$A$2:$H$101,8,FALSE),0))</f>
        <v/>
      </c>
      <c r="U98" s="11">
        <f>IF(OR(H98="",I98=""),"",IF(I98&gt;=H98,"OK","VERIFICAR"))</f>
        <v/>
      </c>
    </row>
    <row r="99">
      <c r="A99" s="2" t="n"/>
      <c r="B99" s="33" t="n"/>
      <c r="C99" s="4" t="n"/>
      <c r="D99" s="4" t="n"/>
      <c r="E99" s="4" t="n"/>
      <c r="F99" s="4" t="n"/>
      <c r="G99" s="2" t="n"/>
      <c r="H99" s="5" t="n"/>
      <c r="I99" s="5" t="n"/>
      <c r="J99" s="12">
        <f>IF(OR(H99="",I99=""),"",IFERROR(I99-H99,0))</f>
        <v/>
      </c>
      <c r="K99" s="7" t="n"/>
      <c r="L99" s="8" t="n"/>
      <c r="M99" s="13">
        <f>IF(OR(K99="",L99=""),"",IFERROR(K99*L99,0))</f>
        <v/>
      </c>
      <c r="N99" s="14">
        <f>IF(OR(J99="",K99=""),"",IFERROR(J99/K99,0))</f>
        <v/>
      </c>
      <c r="O99" s="13">
        <f>IF(OR(M99="",J99=""),"",IFERROR(M99/J99,0))</f>
        <v/>
      </c>
      <c r="P99" s="2" t="n"/>
      <c r="Q99" s="4" t="n"/>
      <c r="R99" s="4" t="n"/>
      <c r="S99" s="15">
        <f>IF(C99="","",IFERROR(VLOOKUP(C99,'Veículos'!$A$2:$H$101,2,FALSE),""))</f>
        <v/>
      </c>
      <c r="T99" s="14">
        <f>IF(C99="","",IFERROR(VLOOKUP(C99,'Veículos'!$A$2:$H$101,8,FALSE),0))</f>
        <v/>
      </c>
      <c r="U99" s="15">
        <f>IF(OR(H99="",I99=""),"",IF(I99&gt;=H99,"OK","VERIFICAR"))</f>
        <v/>
      </c>
    </row>
    <row r="100">
      <c r="A100" s="2" t="n"/>
      <c r="B100" s="33" t="n"/>
      <c r="C100" s="4" t="n"/>
      <c r="D100" s="4" t="n"/>
      <c r="E100" s="4" t="n"/>
      <c r="F100" s="4" t="n"/>
      <c r="G100" s="2" t="n"/>
      <c r="H100" s="5" t="n"/>
      <c r="I100" s="5" t="n"/>
      <c r="J100" s="6">
        <f>IF(OR(H100="",I100=""),"",IFERROR(I100-H100,0))</f>
        <v/>
      </c>
      <c r="K100" s="7" t="n"/>
      <c r="L100" s="8" t="n"/>
      <c r="M100" s="9">
        <f>IF(OR(K100="",L100=""),"",IFERROR(K100*L100,0))</f>
        <v/>
      </c>
      <c r="N100" s="10">
        <f>IF(OR(J100="",K100=""),"",IFERROR(J100/K100,0))</f>
        <v/>
      </c>
      <c r="O100" s="9">
        <f>IF(OR(M100="",J100=""),"",IFERROR(M100/J100,0))</f>
        <v/>
      </c>
      <c r="P100" s="2" t="n"/>
      <c r="Q100" s="4" t="n"/>
      <c r="R100" s="4" t="n"/>
      <c r="S100" s="11">
        <f>IF(C100="","",IFERROR(VLOOKUP(C100,'Veículos'!$A$2:$H$101,2,FALSE),""))</f>
        <v/>
      </c>
      <c r="T100" s="10">
        <f>IF(C100="","",IFERROR(VLOOKUP(C100,'Veículos'!$A$2:$H$101,8,FALSE),0))</f>
        <v/>
      </c>
      <c r="U100" s="11">
        <f>IF(OR(H100="",I100=""),"",IF(I100&gt;=H100,"OK","VERIFICAR"))</f>
        <v/>
      </c>
    </row>
    <row r="101">
      <c r="A101" s="2" t="n"/>
      <c r="B101" s="33" t="n"/>
      <c r="C101" s="4" t="n"/>
      <c r="D101" s="4" t="n"/>
      <c r="E101" s="4" t="n"/>
      <c r="F101" s="4" t="n"/>
      <c r="G101" s="2" t="n"/>
      <c r="H101" s="5" t="n"/>
      <c r="I101" s="5" t="n"/>
      <c r="J101" s="12">
        <f>IF(OR(H101="",I101=""),"",IFERROR(I101-H101,0))</f>
        <v/>
      </c>
      <c r="K101" s="7" t="n"/>
      <c r="L101" s="8" t="n"/>
      <c r="M101" s="13">
        <f>IF(OR(K101="",L101=""),"",IFERROR(K101*L101,0))</f>
        <v/>
      </c>
      <c r="N101" s="14">
        <f>IF(OR(J101="",K101=""),"",IFERROR(J101/K101,0))</f>
        <v/>
      </c>
      <c r="O101" s="13">
        <f>IF(OR(M101="",J101=""),"",IFERROR(M101/J101,0))</f>
        <v/>
      </c>
      <c r="P101" s="2" t="n"/>
      <c r="Q101" s="4" t="n"/>
      <c r="R101" s="4" t="n"/>
      <c r="S101" s="15">
        <f>IF(C101="","",IFERROR(VLOOKUP(C101,'Veículos'!$A$2:$H$101,2,FALSE),""))</f>
        <v/>
      </c>
      <c r="T101" s="14">
        <f>IF(C101="","",IFERROR(VLOOKUP(C101,'Veículos'!$A$2:$H$101,8,FALSE),0))</f>
        <v/>
      </c>
      <c r="U101" s="15">
        <f>IF(OR(H101="",I101=""),"",IF(I101&gt;=H101,"OK","VERIFICAR"))</f>
        <v/>
      </c>
    </row>
  </sheetData>
  <autoFilter ref="A1:U101"/>
  <conditionalFormatting sqref="N2:N101">
    <cfRule type="cellIs" priority="1" operator="lessThan" dxfId="0">
      <formula>8</formula>
    </cfRule>
    <cfRule type="cellIs" priority="2" operator="greaterThanOrEqual" dxfId="1">
      <formula>12</formula>
    </cfRule>
  </conditionalFormatting>
  <conditionalFormatting sqref="U2:U101">
    <cfRule type="expression" priority="3" dxfId="0" stopIfTrue="1">
      <formula>$U2="VERIFICAR"</formula>
    </cfRule>
  </conditionalFormatting>
  <dataValidations count="7">
    <dataValidation sqref="C2:C101" showErrorMessage="1" showInputMessage="1" allowBlank="1" type="list">
      <formula1>"Chevrolet Onix,Fiat Argo,Volkswagen T-Cross,Hyundai HB20,Renault Kwid,Toyota Corolla,Chevrolet Tracker,Fiat Mobi,Nissan Kicks,Volkswagen Polo"</formula1>
    </dataValidation>
    <dataValidation sqref="G2:G101" showErrorMessage="1" showInputMessage="1" allowBlank="1" type="list">
      <formula1>"Gasolina,Etanol,Diesel,GNV"</formula1>
    </dataValidation>
    <dataValidation sqref="P2:P101" showErrorMessage="1" showInputMessage="1" allowBlank="1" type="list">
      <formula1>"Sim,Não"</formula1>
    </dataValidation>
    <dataValidation sqref="Q2:Q101" showErrorMessage="1" showInputMessage="1" allowBlank="1" type="list">
      <formula1>"Cartão de crédito,Cartão de débito,PIX,Dinheiro"</formula1>
    </dataValidation>
    <dataValidation sqref="H2:I101" showErrorMessage="1" showInputMessage="1" allowBlank="1" type="decimal" operator="greaterThanOrEqual">
      <formula1>0</formula1>
    </dataValidation>
    <dataValidation sqref="K2:K101" showErrorMessage="1" showInputMessage="1" allowBlank="1" type="decimal" operator="greaterThan">
      <formula1>0</formula1>
    </dataValidation>
    <dataValidation sqref="L2:L101" showErrorMessage="1" showInputMessage="1" allowBlank="1" type="decimal" operator="greaterThan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10" customWidth="1" min="4" max="4"/>
    <col width="21" customWidth="1" min="5" max="5"/>
    <col width="20" customWidth="1" min="6" max="6"/>
    <col width="18" customWidth="1" min="7" max="7"/>
    <col width="23" customWidth="1" min="8" max="8"/>
  </cols>
  <sheetData>
    <row r="1" ht="30" customHeight="1">
      <c r="A1" s="1" t="inlineStr">
        <is>
          <t>Veículo</t>
        </is>
      </c>
      <c r="B1" s="1" t="inlineStr">
        <is>
          <t>Placa</t>
        </is>
      </c>
      <c r="C1" s="1" t="inlineStr">
        <is>
          <t>Marca/Modelo</t>
        </is>
      </c>
      <c r="D1" s="1" t="inlineStr">
        <is>
          <t>Ano</t>
        </is>
      </c>
      <c r="E1" s="1" t="inlineStr">
        <is>
          <t>Combustível principal</t>
        </is>
      </c>
      <c r="F1" s="1" t="inlineStr">
        <is>
          <t>Responsável</t>
        </is>
      </c>
      <c r="G1" s="1" t="inlineStr">
        <is>
          <t>Cidade base</t>
        </is>
      </c>
      <c r="H1" s="1" t="inlineStr">
        <is>
          <t>Meta de consumo km/L</t>
        </is>
      </c>
    </row>
    <row r="2">
      <c r="A2" s="4" t="inlineStr">
        <is>
          <t>Chevrolet Onix</t>
        </is>
      </c>
      <c r="B2" s="2" t="inlineStr">
        <is>
          <t>BRA1A26</t>
        </is>
      </c>
      <c r="C2" s="4" t="inlineStr">
        <is>
          <t>Chevrolet Onix LT</t>
        </is>
      </c>
      <c r="D2" s="16" t="n">
        <v>2026</v>
      </c>
      <c r="E2" s="2" t="inlineStr">
        <is>
          <t>Gasolina</t>
        </is>
      </c>
      <c r="F2" s="4" t="inlineStr">
        <is>
          <t>João Silva</t>
        </is>
      </c>
      <c r="G2" s="4" t="inlineStr">
        <is>
          <t>São Paulo</t>
        </is>
      </c>
      <c r="H2" s="7" t="n">
        <v>12</v>
      </c>
    </row>
    <row r="3">
      <c r="A3" s="4" t="inlineStr">
        <is>
          <t>Fiat Argo</t>
        </is>
      </c>
      <c r="B3" s="2" t="inlineStr">
        <is>
          <t>BRA2B26</t>
        </is>
      </c>
      <c r="C3" s="4" t="inlineStr">
        <is>
          <t>Fiat Argo Drive</t>
        </is>
      </c>
      <c r="D3" s="16" t="n">
        <v>2026</v>
      </c>
      <c r="E3" s="2" t="inlineStr">
        <is>
          <t>Etanol</t>
        </is>
      </c>
      <c r="F3" s="4" t="inlineStr">
        <is>
          <t>Maria Oliveira</t>
        </is>
      </c>
      <c r="G3" s="4" t="inlineStr">
        <is>
          <t>Campinas</t>
        </is>
      </c>
      <c r="H3" s="7" t="n">
        <v>11</v>
      </c>
    </row>
    <row r="4">
      <c r="A4" s="4" t="inlineStr">
        <is>
          <t>Volkswagen T-Cross</t>
        </is>
      </c>
      <c r="B4" s="2" t="inlineStr">
        <is>
          <t>BRA3C26</t>
        </is>
      </c>
      <c r="C4" s="4" t="inlineStr">
        <is>
          <t>Volkswagen T-Cross</t>
        </is>
      </c>
      <c r="D4" s="16" t="n">
        <v>2026</v>
      </c>
      <c r="E4" s="2" t="inlineStr">
        <is>
          <t>Gasolina</t>
        </is>
      </c>
      <c r="F4" s="4" t="inlineStr">
        <is>
          <t>Pedro Santos</t>
        </is>
      </c>
      <c r="G4" s="4" t="inlineStr">
        <is>
          <t>Belo Horizonte</t>
        </is>
      </c>
      <c r="H4" s="7" t="n">
        <v>10</v>
      </c>
    </row>
    <row r="5">
      <c r="A5" s="4" t="inlineStr">
        <is>
          <t>Hyundai HB20</t>
        </is>
      </c>
      <c r="B5" s="2" t="inlineStr">
        <is>
          <t>BRA4D26</t>
        </is>
      </c>
      <c r="C5" s="4" t="inlineStr">
        <is>
          <t>Hyundai HB20 Comfort</t>
        </is>
      </c>
      <c r="D5" s="16" t="n">
        <v>2026</v>
      </c>
      <c r="E5" s="2" t="inlineStr">
        <is>
          <t>Gasolina</t>
        </is>
      </c>
      <c r="F5" s="4" t="inlineStr">
        <is>
          <t>Ana Souza</t>
        </is>
      </c>
      <c r="G5" s="4" t="inlineStr">
        <is>
          <t>Rio de Janeiro</t>
        </is>
      </c>
      <c r="H5" s="7" t="n">
        <v>11.5</v>
      </c>
    </row>
    <row r="6">
      <c r="A6" s="4" t="inlineStr">
        <is>
          <t>Renault Kwid</t>
        </is>
      </c>
      <c r="B6" s="2" t="inlineStr">
        <is>
          <t>BRA5E26</t>
        </is>
      </c>
      <c r="C6" s="4" t="inlineStr">
        <is>
          <t>Renault Kwid Zen</t>
        </is>
      </c>
      <c r="D6" s="16" t="n">
        <v>2026</v>
      </c>
      <c r="E6" s="2" t="inlineStr">
        <is>
          <t>Etanol</t>
        </is>
      </c>
      <c r="F6" s="4" t="inlineStr">
        <is>
          <t>Carlos Pereira</t>
        </is>
      </c>
      <c r="G6" s="4" t="inlineStr">
        <is>
          <t>Curitiba</t>
        </is>
      </c>
      <c r="H6" s="7" t="n">
        <v>11</v>
      </c>
    </row>
    <row r="7">
      <c r="A7" s="4" t="inlineStr">
        <is>
          <t>Toyota Corolla</t>
        </is>
      </c>
      <c r="B7" s="2" t="inlineStr">
        <is>
          <t>BRA6F26</t>
        </is>
      </c>
      <c r="C7" s="4" t="inlineStr">
        <is>
          <t>Toyota Corolla GLi</t>
        </is>
      </c>
      <c r="D7" s="16" t="n">
        <v>2026</v>
      </c>
      <c r="E7" s="2" t="inlineStr">
        <is>
          <t>Gasolina</t>
        </is>
      </c>
      <c r="F7" s="4" t="inlineStr">
        <is>
          <t>Juliana Costa</t>
        </is>
      </c>
      <c r="G7" s="4" t="inlineStr">
        <is>
          <t>Porto Alegre</t>
        </is>
      </c>
      <c r="H7" s="7" t="n">
        <v>12</v>
      </c>
    </row>
    <row r="8">
      <c r="A8" s="4" t="inlineStr">
        <is>
          <t>Chevrolet Tracker</t>
        </is>
      </c>
      <c r="B8" s="2" t="inlineStr">
        <is>
          <t>BRA7G26</t>
        </is>
      </c>
      <c r="C8" s="4" t="inlineStr">
        <is>
          <t>Chevrolet Tracker LT</t>
        </is>
      </c>
      <c r="D8" s="16" t="n">
        <v>2026</v>
      </c>
      <c r="E8" s="2" t="inlineStr">
        <is>
          <t>Gasolina</t>
        </is>
      </c>
      <c r="F8" s="4" t="inlineStr">
        <is>
          <t>Rafael Almeida</t>
        </is>
      </c>
      <c r="G8" s="4" t="inlineStr">
        <is>
          <t>Salvador</t>
        </is>
      </c>
      <c r="H8" s="7" t="n">
        <v>10</v>
      </c>
    </row>
    <row r="9">
      <c r="A9" s="4" t="inlineStr">
        <is>
          <t>Fiat Mobi</t>
        </is>
      </c>
      <c r="B9" s="2" t="inlineStr">
        <is>
          <t>BRA8H26</t>
        </is>
      </c>
      <c r="C9" s="4" t="inlineStr">
        <is>
          <t>Fiat Mobi Like</t>
        </is>
      </c>
      <c r="D9" s="16" t="n">
        <v>2026</v>
      </c>
      <c r="E9" s="2" t="inlineStr">
        <is>
          <t>Etanol</t>
        </is>
      </c>
      <c r="F9" s="4" t="inlineStr">
        <is>
          <t>Camila Ferreira</t>
        </is>
      </c>
      <c r="G9" s="4" t="inlineStr">
        <is>
          <t>Recife</t>
        </is>
      </c>
      <c r="H9" s="7" t="n">
        <v>10.5</v>
      </c>
    </row>
    <row r="10">
      <c r="A10" s="4" t="inlineStr">
        <is>
          <t>Nissan Kicks</t>
        </is>
      </c>
      <c r="B10" s="2" t="inlineStr">
        <is>
          <t>BRA9I26</t>
        </is>
      </c>
      <c r="C10" s="4" t="inlineStr">
        <is>
          <t>Nissan Kicks Sense</t>
        </is>
      </c>
      <c r="D10" s="16" t="n">
        <v>2026</v>
      </c>
      <c r="E10" s="2" t="inlineStr">
        <is>
          <t>Gasolina</t>
        </is>
      </c>
      <c r="F10" s="4" t="inlineStr">
        <is>
          <t>Lucas Rodrigues</t>
        </is>
      </c>
      <c r="G10" s="4" t="inlineStr">
        <is>
          <t>Brasília</t>
        </is>
      </c>
      <c r="H10" s="7" t="n">
        <v>11</v>
      </c>
    </row>
    <row r="11">
      <c r="A11" s="4" t="inlineStr">
        <is>
          <t>Volkswagen Polo</t>
        </is>
      </c>
      <c r="B11" s="2" t="inlineStr">
        <is>
          <t>BRA0J26</t>
        </is>
      </c>
      <c r="C11" s="4" t="inlineStr">
        <is>
          <t>Volkswagen Polo Track</t>
        </is>
      </c>
      <c r="D11" s="16" t="n">
        <v>2026</v>
      </c>
      <c r="E11" s="2" t="inlineStr">
        <is>
          <t>Gasolina</t>
        </is>
      </c>
      <c r="F11" s="4" t="inlineStr">
        <is>
          <t>Fernanda Lima</t>
        </is>
      </c>
      <c r="G11" s="4" t="inlineStr">
        <is>
          <t>Fortaleza</t>
        </is>
      </c>
      <c r="H11" s="7" t="n">
        <v>12</v>
      </c>
    </row>
    <row r="12">
      <c r="A12" s="4" t="n"/>
      <c r="B12" s="2" t="n"/>
      <c r="C12" s="4" t="n"/>
      <c r="D12" s="16" t="n"/>
      <c r="E12" s="2" t="n"/>
      <c r="F12" s="4" t="n"/>
      <c r="G12" s="4" t="n"/>
      <c r="H12" s="7" t="n"/>
    </row>
    <row r="13">
      <c r="A13" s="4" t="n"/>
      <c r="B13" s="2" t="n"/>
      <c r="C13" s="4" t="n"/>
      <c r="D13" s="16" t="n"/>
      <c r="E13" s="2" t="n"/>
      <c r="F13" s="4" t="n"/>
      <c r="G13" s="4" t="n"/>
      <c r="H13" s="7" t="n"/>
    </row>
    <row r="14">
      <c r="A14" s="4" t="n"/>
      <c r="B14" s="2" t="n"/>
      <c r="C14" s="4" t="n"/>
      <c r="D14" s="16" t="n"/>
      <c r="E14" s="2" t="n"/>
      <c r="F14" s="4" t="n"/>
      <c r="G14" s="4" t="n"/>
      <c r="H14" s="7" t="n"/>
    </row>
    <row r="15">
      <c r="A15" s="4" t="n"/>
      <c r="B15" s="2" t="n"/>
      <c r="C15" s="4" t="n"/>
      <c r="D15" s="16" t="n"/>
      <c r="E15" s="2" t="n"/>
      <c r="F15" s="4" t="n"/>
      <c r="G15" s="4" t="n"/>
      <c r="H15" s="7" t="n"/>
    </row>
    <row r="16">
      <c r="A16" s="4" t="n"/>
      <c r="B16" s="2" t="n"/>
      <c r="C16" s="4" t="n"/>
      <c r="D16" s="16" t="n"/>
      <c r="E16" s="2" t="n"/>
      <c r="F16" s="4" t="n"/>
      <c r="G16" s="4" t="n"/>
      <c r="H16" s="7" t="n"/>
    </row>
    <row r="17">
      <c r="A17" s="4" t="n"/>
      <c r="B17" s="2" t="n"/>
      <c r="C17" s="4" t="n"/>
      <c r="D17" s="16" t="n"/>
      <c r="E17" s="2" t="n"/>
      <c r="F17" s="4" t="n"/>
      <c r="G17" s="4" t="n"/>
      <c r="H17" s="7" t="n"/>
    </row>
    <row r="18">
      <c r="A18" s="4" t="n"/>
      <c r="B18" s="2" t="n"/>
      <c r="C18" s="4" t="n"/>
      <c r="D18" s="16" t="n"/>
      <c r="E18" s="2" t="n"/>
      <c r="F18" s="4" t="n"/>
      <c r="G18" s="4" t="n"/>
      <c r="H18" s="7" t="n"/>
    </row>
    <row r="19">
      <c r="A19" s="4" t="n"/>
      <c r="B19" s="2" t="n"/>
      <c r="C19" s="4" t="n"/>
      <c r="D19" s="16" t="n"/>
      <c r="E19" s="2" t="n"/>
      <c r="F19" s="4" t="n"/>
      <c r="G19" s="4" t="n"/>
      <c r="H19" s="7" t="n"/>
    </row>
    <row r="20">
      <c r="A20" s="4" t="n"/>
      <c r="B20" s="2" t="n"/>
      <c r="C20" s="4" t="n"/>
      <c r="D20" s="16" t="n"/>
      <c r="E20" s="2" t="n"/>
      <c r="F20" s="4" t="n"/>
      <c r="G20" s="4" t="n"/>
      <c r="H20" s="7" t="n"/>
    </row>
    <row r="21">
      <c r="A21" s="4" t="n"/>
      <c r="B21" s="2" t="n"/>
      <c r="C21" s="4" t="n"/>
      <c r="D21" s="16" t="n"/>
      <c r="E21" s="2" t="n"/>
      <c r="F21" s="4" t="n"/>
      <c r="G21" s="4" t="n"/>
      <c r="H21" s="7" t="n"/>
    </row>
    <row r="22">
      <c r="A22" s="4" t="n"/>
      <c r="B22" s="2" t="n"/>
      <c r="C22" s="4" t="n"/>
      <c r="D22" s="16" t="n"/>
      <c r="E22" s="2" t="n"/>
      <c r="F22" s="4" t="n"/>
      <c r="G22" s="4" t="n"/>
      <c r="H22" s="7" t="n"/>
    </row>
    <row r="23">
      <c r="A23" s="4" t="n"/>
      <c r="B23" s="2" t="n"/>
      <c r="C23" s="4" t="n"/>
      <c r="D23" s="16" t="n"/>
      <c r="E23" s="2" t="n"/>
      <c r="F23" s="4" t="n"/>
      <c r="G23" s="4" t="n"/>
      <c r="H23" s="7" t="n"/>
    </row>
    <row r="24">
      <c r="A24" s="4" t="n"/>
      <c r="B24" s="2" t="n"/>
      <c r="C24" s="4" t="n"/>
      <c r="D24" s="16" t="n"/>
      <c r="E24" s="2" t="n"/>
      <c r="F24" s="4" t="n"/>
      <c r="G24" s="4" t="n"/>
      <c r="H24" s="7" t="n"/>
    </row>
    <row r="25">
      <c r="A25" s="4" t="n"/>
      <c r="B25" s="2" t="n"/>
      <c r="C25" s="4" t="n"/>
      <c r="D25" s="16" t="n"/>
      <c r="E25" s="2" t="n"/>
      <c r="F25" s="4" t="n"/>
      <c r="G25" s="4" t="n"/>
      <c r="H25" s="7" t="n"/>
    </row>
    <row r="26">
      <c r="A26" s="4" t="n"/>
      <c r="B26" s="2" t="n"/>
      <c r="C26" s="4" t="n"/>
      <c r="D26" s="16" t="n"/>
      <c r="E26" s="2" t="n"/>
      <c r="F26" s="4" t="n"/>
      <c r="G26" s="4" t="n"/>
      <c r="H26" s="7" t="n"/>
    </row>
    <row r="27">
      <c r="A27" s="4" t="n"/>
      <c r="B27" s="2" t="n"/>
      <c r="C27" s="4" t="n"/>
      <c r="D27" s="16" t="n"/>
      <c r="E27" s="2" t="n"/>
      <c r="F27" s="4" t="n"/>
      <c r="G27" s="4" t="n"/>
      <c r="H27" s="7" t="n"/>
    </row>
    <row r="28">
      <c r="A28" s="4" t="n"/>
      <c r="B28" s="2" t="n"/>
      <c r="C28" s="4" t="n"/>
      <c r="D28" s="16" t="n"/>
      <c r="E28" s="2" t="n"/>
      <c r="F28" s="4" t="n"/>
      <c r="G28" s="4" t="n"/>
      <c r="H28" s="7" t="n"/>
    </row>
    <row r="29">
      <c r="A29" s="4" t="n"/>
      <c r="B29" s="2" t="n"/>
      <c r="C29" s="4" t="n"/>
      <c r="D29" s="16" t="n"/>
      <c r="E29" s="2" t="n"/>
      <c r="F29" s="4" t="n"/>
      <c r="G29" s="4" t="n"/>
      <c r="H29" s="7" t="n"/>
    </row>
    <row r="30">
      <c r="A30" s="4" t="n"/>
      <c r="B30" s="2" t="n"/>
      <c r="C30" s="4" t="n"/>
      <c r="D30" s="16" t="n"/>
      <c r="E30" s="2" t="n"/>
      <c r="F30" s="4" t="n"/>
      <c r="G30" s="4" t="n"/>
      <c r="H30" s="7" t="n"/>
    </row>
    <row r="31">
      <c r="A31" s="4" t="n"/>
      <c r="B31" s="2" t="n"/>
      <c r="C31" s="4" t="n"/>
      <c r="D31" s="16" t="n"/>
      <c r="E31" s="2" t="n"/>
      <c r="F31" s="4" t="n"/>
      <c r="G31" s="4" t="n"/>
      <c r="H31" s="7" t="n"/>
    </row>
    <row r="32">
      <c r="A32" s="4" t="n"/>
      <c r="B32" s="2" t="n"/>
      <c r="C32" s="4" t="n"/>
      <c r="D32" s="16" t="n"/>
      <c r="E32" s="2" t="n"/>
      <c r="F32" s="4" t="n"/>
      <c r="G32" s="4" t="n"/>
      <c r="H32" s="7" t="n"/>
    </row>
    <row r="33">
      <c r="A33" s="4" t="n"/>
      <c r="B33" s="2" t="n"/>
      <c r="C33" s="4" t="n"/>
      <c r="D33" s="16" t="n"/>
      <c r="E33" s="2" t="n"/>
      <c r="F33" s="4" t="n"/>
      <c r="G33" s="4" t="n"/>
      <c r="H33" s="7" t="n"/>
    </row>
    <row r="34">
      <c r="A34" s="4" t="n"/>
      <c r="B34" s="2" t="n"/>
      <c r="C34" s="4" t="n"/>
      <c r="D34" s="16" t="n"/>
      <c r="E34" s="2" t="n"/>
      <c r="F34" s="4" t="n"/>
      <c r="G34" s="4" t="n"/>
      <c r="H34" s="7" t="n"/>
    </row>
    <row r="35">
      <c r="A35" s="4" t="n"/>
      <c r="B35" s="2" t="n"/>
      <c r="C35" s="4" t="n"/>
      <c r="D35" s="16" t="n"/>
      <c r="E35" s="2" t="n"/>
      <c r="F35" s="4" t="n"/>
      <c r="G35" s="4" t="n"/>
      <c r="H35" s="7" t="n"/>
    </row>
    <row r="36">
      <c r="A36" s="4" t="n"/>
      <c r="B36" s="2" t="n"/>
      <c r="C36" s="4" t="n"/>
      <c r="D36" s="16" t="n"/>
      <c r="E36" s="2" t="n"/>
      <c r="F36" s="4" t="n"/>
      <c r="G36" s="4" t="n"/>
      <c r="H36" s="7" t="n"/>
    </row>
    <row r="37">
      <c r="A37" s="4" t="n"/>
      <c r="B37" s="2" t="n"/>
      <c r="C37" s="4" t="n"/>
      <c r="D37" s="16" t="n"/>
      <c r="E37" s="2" t="n"/>
      <c r="F37" s="4" t="n"/>
      <c r="G37" s="4" t="n"/>
      <c r="H37" s="7" t="n"/>
    </row>
    <row r="38">
      <c r="A38" s="4" t="n"/>
      <c r="B38" s="2" t="n"/>
      <c r="C38" s="4" t="n"/>
      <c r="D38" s="16" t="n"/>
      <c r="E38" s="2" t="n"/>
      <c r="F38" s="4" t="n"/>
      <c r="G38" s="4" t="n"/>
      <c r="H38" s="7" t="n"/>
    </row>
    <row r="39">
      <c r="A39" s="4" t="n"/>
      <c r="B39" s="2" t="n"/>
      <c r="C39" s="4" t="n"/>
      <c r="D39" s="16" t="n"/>
      <c r="E39" s="2" t="n"/>
      <c r="F39" s="4" t="n"/>
      <c r="G39" s="4" t="n"/>
      <c r="H39" s="7" t="n"/>
    </row>
    <row r="40">
      <c r="A40" s="4" t="n"/>
      <c r="B40" s="2" t="n"/>
      <c r="C40" s="4" t="n"/>
      <c r="D40" s="16" t="n"/>
      <c r="E40" s="2" t="n"/>
      <c r="F40" s="4" t="n"/>
      <c r="G40" s="4" t="n"/>
      <c r="H40" s="7" t="n"/>
    </row>
    <row r="41">
      <c r="A41" s="4" t="n"/>
      <c r="B41" s="2" t="n"/>
      <c r="C41" s="4" t="n"/>
      <c r="D41" s="16" t="n"/>
      <c r="E41" s="2" t="n"/>
      <c r="F41" s="4" t="n"/>
      <c r="G41" s="4" t="n"/>
      <c r="H41" s="7" t="n"/>
    </row>
    <row r="42">
      <c r="A42" s="4" t="n"/>
      <c r="B42" s="2" t="n"/>
      <c r="C42" s="4" t="n"/>
      <c r="D42" s="16" t="n"/>
      <c r="E42" s="2" t="n"/>
      <c r="F42" s="4" t="n"/>
      <c r="G42" s="4" t="n"/>
      <c r="H42" s="7" t="n"/>
    </row>
    <row r="43">
      <c r="A43" s="4" t="n"/>
      <c r="B43" s="2" t="n"/>
      <c r="C43" s="4" t="n"/>
      <c r="D43" s="16" t="n"/>
      <c r="E43" s="2" t="n"/>
      <c r="F43" s="4" t="n"/>
      <c r="G43" s="4" t="n"/>
      <c r="H43" s="7" t="n"/>
    </row>
    <row r="44">
      <c r="A44" s="4" t="n"/>
      <c r="B44" s="2" t="n"/>
      <c r="C44" s="4" t="n"/>
      <c r="D44" s="16" t="n"/>
      <c r="E44" s="2" t="n"/>
      <c r="F44" s="4" t="n"/>
      <c r="G44" s="4" t="n"/>
      <c r="H44" s="7" t="n"/>
    </row>
    <row r="45">
      <c r="A45" s="4" t="n"/>
      <c r="B45" s="2" t="n"/>
      <c r="C45" s="4" t="n"/>
      <c r="D45" s="16" t="n"/>
      <c r="E45" s="2" t="n"/>
      <c r="F45" s="4" t="n"/>
      <c r="G45" s="4" t="n"/>
      <c r="H45" s="7" t="n"/>
    </row>
    <row r="46">
      <c r="A46" s="4" t="n"/>
      <c r="B46" s="2" t="n"/>
      <c r="C46" s="4" t="n"/>
      <c r="D46" s="16" t="n"/>
      <c r="E46" s="2" t="n"/>
      <c r="F46" s="4" t="n"/>
      <c r="G46" s="4" t="n"/>
      <c r="H46" s="7" t="n"/>
    </row>
    <row r="47">
      <c r="A47" s="4" t="n"/>
      <c r="B47" s="2" t="n"/>
      <c r="C47" s="4" t="n"/>
      <c r="D47" s="16" t="n"/>
      <c r="E47" s="2" t="n"/>
      <c r="F47" s="4" t="n"/>
      <c r="G47" s="4" t="n"/>
      <c r="H47" s="7" t="n"/>
    </row>
    <row r="48">
      <c r="A48" s="4" t="n"/>
      <c r="B48" s="2" t="n"/>
      <c r="C48" s="4" t="n"/>
      <c r="D48" s="16" t="n"/>
      <c r="E48" s="2" t="n"/>
      <c r="F48" s="4" t="n"/>
      <c r="G48" s="4" t="n"/>
      <c r="H48" s="7" t="n"/>
    </row>
    <row r="49">
      <c r="A49" s="4" t="n"/>
      <c r="B49" s="2" t="n"/>
      <c r="C49" s="4" t="n"/>
      <c r="D49" s="16" t="n"/>
      <c r="E49" s="2" t="n"/>
      <c r="F49" s="4" t="n"/>
      <c r="G49" s="4" t="n"/>
      <c r="H49" s="7" t="n"/>
    </row>
    <row r="50">
      <c r="A50" s="4" t="n"/>
      <c r="B50" s="2" t="n"/>
      <c r="C50" s="4" t="n"/>
      <c r="D50" s="16" t="n"/>
      <c r="E50" s="2" t="n"/>
      <c r="F50" s="4" t="n"/>
      <c r="G50" s="4" t="n"/>
      <c r="H50" s="7" t="n"/>
    </row>
    <row r="51">
      <c r="A51" s="4" t="n"/>
      <c r="B51" s="2" t="n"/>
      <c r="C51" s="4" t="n"/>
      <c r="D51" s="16" t="n"/>
      <c r="E51" s="2" t="n"/>
      <c r="F51" s="4" t="n"/>
      <c r="G51" s="4" t="n"/>
      <c r="H51" s="7" t="n"/>
    </row>
    <row r="52">
      <c r="A52" s="4" t="n"/>
      <c r="B52" s="2" t="n"/>
      <c r="C52" s="4" t="n"/>
      <c r="D52" s="16" t="n"/>
      <c r="E52" s="2" t="n"/>
      <c r="F52" s="4" t="n"/>
      <c r="G52" s="4" t="n"/>
      <c r="H52" s="7" t="n"/>
    </row>
    <row r="53">
      <c r="A53" s="4" t="n"/>
      <c r="B53" s="2" t="n"/>
      <c r="C53" s="4" t="n"/>
      <c r="D53" s="16" t="n"/>
      <c r="E53" s="2" t="n"/>
      <c r="F53" s="4" t="n"/>
      <c r="G53" s="4" t="n"/>
      <c r="H53" s="7" t="n"/>
    </row>
    <row r="54">
      <c r="A54" s="4" t="n"/>
      <c r="B54" s="2" t="n"/>
      <c r="C54" s="4" t="n"/>
      <c r="D54" s="16" t="n"/>
      <c r="E54" s="2" t="n"/>
      <c r="F54" s="4" t="n"/>
      <c r="G54" s="4" t="n"/>
      <c r="H54" s="7" t="n"/>
    </row>
    <row r="55">
      <c r="A55" s="4" t="n"/>
      <c r="B55" s="2" t="n"/>
      <c r="C55" s="4" t="n"/>
      <c r="D55" s="16" t="n"/>
      <c r="E55" s="2" t="n"/>
      <c r="F55" s="4" t="n"/>
      <c r="G55" s="4" t="n"/>
      <c r="H55" s="7" t="n"/>
    </row>
    <row r="56">
      <c r="A56" s="4" t="n"/>
      <c r="B56" s="2" t="n"/>
      <c r="C56" s="4" t="n"/>
      <c r="D56" s="16" t="n"/>
      <c r="E56" s="2" t="n"/>
      <c r="F56" s="4" t="n"/>
      <c r="G56" s="4" t="n"/>
      <c r="H56" s="7" t="n"/>
    </row>
    <row r="57">
      <c r="A57" s="4" t="n"/>
      <c r="B57" s="2" t="n"/>
      <c r="C57" s="4" t="n"/>
      <c r="D57" s="16" t="n"/>
      <c r="E57" s="2" t="n"/>
      <c r="F57" s="4" t="n"/>
      <c r="G57" s="4" t="n"/>
      <c r="H57" s="7" t="n"/>
    </row>
    <row r="58">
      <c r="A58" s="4" t="n"/>
      <c r="B58" s="2" t="n"/>
      <c r="C58" s="4" t="n"/>
      <c r="D58" s="16" t="n"/>
      <c r="E58" s="2" t="n"/>
      <c r="F58" s="4" t="n"/>
      <c r="G58" s="4" t="n"/>
      <c r="H58" s="7" t="n"/>
    </row>
    <row r="59">
      <c r="A59" s="4" t="n"/>
      <c r="B59" s="2" t="n"/>
      <c r="C59" s="4" t="n"/>
      <c r="D59" s="16" t="n"/>
      <c r="E59" s="2" t="n"/>
      <c r="F59" s="4" t="n"/>
      <c r="G59" s="4" t="n"/>
      <c r="H59" s="7" t="n"/>
    </row>
    <row r="60">
      <c r="A60" s="4" t="n"/>
      <c r="B60" s="2" t="n"/>
      <c r="C60" s="4" t="n"/>
      <c r="D60" s="16" t="n"/>
      <c r="E60" s="2" t="n"/>
      <c r="F60" s="4" t="n"/>
      <c r="G60" s="4" t="n"/>
      <c r="H60" s="7" t="n"/>
    </row>
    <row r="61">
      <c r="A61" s="4" t="n"/>
      <c r="B61" s="2" t="n"/>
      <c r="C61" s="4" t="n"/>
      <c r="D61" s="16" t="n"/>
      <c r="E61" s="2" t="n"/>
      <c r="F61" s="4" t="n"/>
      <c r="G61" s="4" t="n"/>
      <c r="H61" s="7" t="n"/>
    </row>
    <row r="62">
      <c r="A62" s="4" t="n"/>
      <c r="B62" s="2" t="n"/>
      <c r="C62" s="4" t="n"/>
      <c r="D62" s="16" t="n"/>
      <c r="E62" s="2" t="n"/>
      <c r="F62" s="4" t="n"/>
      <c r="G62" s="4" t="n"/>
      <c r="H62" s="7" t="n"/>
    </row>
    <row r="63">
      <c r="A63" s="4" t="n"/>
      <c r="B63" s="2" t="n"/>
      <c r="C63" s="4" t="n"/>
      <c r="D63" s="16" t="n"/>
      <c r="E63" s="2" t="n"/>
      <c r="F63" s="4" t="n"/>
      <c r="G63" s="4" t="n"/>
      <c r="H63" s="7" t="n"/>
    </row>
    <row r="64">
      <c r="A64" s="4" t="n"/>
      <c r="B64" s="2" t="n"/>
      <c r="C64" s="4" t="n"/>
      <c r="D64" s="16" t="n"/>
      <c r="E64" s="2" t="n"/>
      <c r="F64" s="4" t="n"/>
      <c r="G64" s="4" t="n"/>
      <c r="H64" s="7" t="n"/>
    </row>
    <row r="65">
      <c r="A65" s="4" t="n"/>
      <c r="B65" s="2" t="n"/>
      <c r="C65" s="4" t="n"/>
      <c r="D65" s="16" t="n"/>
      <c r="E65" s="2" t="n"/>
      <c r="F65" s="4" t="n"/>
      <c r="G65" s="4" t="n"/>
      <c r="H65" s="7" t="n"/>
    </row>
    <row r="66">
      <c r="A66" s="4" t="n"/>
      <c r="B66" s="2" t="n"/>
      <c r="C66" s="4" t="n"/>
      <c r="D66" s="16" t="n"/>
      <c r="E66" s="2" t="n"/>
      <c r="F66" s="4" t="n"/>
      <c r="G66" s="4" t="n"/>
      <c r="H66" s="7" t="n"/>
    </row>
    <row r="67">
      <c r="A67" s="4" t="n"/>
      <c r="B67" s="2" t="n"/>
      <c r="C67" s="4" t="n"/>
      <c r="D67" s="16" t="n"/>
      <c r="E67" s="2" t="n"/>
      <c r="F67" s="4" t="n"/>
      <c r="G67" s="4" t="n"/>
      <c r="H67" s="7" t="n"/>
    </row>
    <row r="68">
      <c r="A68" s="4" t="n"/>
      <c r="B68" s="2" t="n"/>
      <c r="C68" s="4" t="n"/>
      <c r="D68" s="16" t="n"/>
      <c r="E68" s="2" t="n"/>
      <c r="F68" s="4" t="n"/>
      <c r="G68" s="4" t="n"/>
      <c r="H68" s="7" t="n"/>
    </row>
    <row r="69">
      <c r="A69" s="4" t="n"/>
      <c r="B69" s="2" t="n"/>
      <c r="C69" s="4" t="n"/>
      <c r="D69" s="16" t="n"/>
      <c r="E69" s="2" t="n"/>
      <c r="F69" s="4" t="n"/>
      <c r="G69" s="4" t="n"/>
      <c r="H69" s="7" t="n"/>
    </row>
    <row r="70">
      <c r="A70" s="4" t="n"/>
      <c r="B70" s="2" t="n"/>
      <c r="C70" s="4" t="n"/>
      <c r="D70" s="16" t="n"/>
      <c r="E70" s="2" t="n"/>
      <c r="F70" s="4" t="n"/>
      <c r="G70" s="4" t="n"/>
      <c r="H70" s="7" t="n"/>
    </row>
    <row r="71">
      <c r="A71" s="4" t="n"/>
      <c r="B71" s="2" t="n"/>
      <c r="C71" s="4" t="n"/>
      <c r="D71" s="16" t="n"/>
      <c r="E71" s="2" t="n"/>
      <c r="F71" s="4" t="n"/>
      <c r="G71" s="4" t="n"/>
      <c r="H71" s="7" t="n"/>
    </row>
    <row r="72">
      <c r="A72" s="4" t="n"/>
      <c r="B72" s="2" t="n"/>
      <c r="C72" s="4" t="n"/>
      <c r="D72" s="16" t="n"/>
      <c r="E72" s="2" t="n"/>
      <c r="F72" s="4" t="n"/>
      <c r="G72" s="4" t="n"/>
      <c r="H72" s="7" t="n"/>
    </row>
    <row r="73">
      <c r="A73" s="4" t="n"/>
      <c r="B73" s="2" t="n"/>
      <c r="C73" s="4" t="n"/>
      <c r="D73" s="16" t="n"/>
      <c r="E73" s="2" t="n"/>
      <c r="F73" s="4" t="n"/>
      <c r="G73" s="4" t="n"/>
      <c r="H73" s="7" t="n"/>
    </row>
    <row r="74">
      <c r="A74" s="4" t="n"/>
      <c r="B74" s="2" t="n"/>
      <c r="C74" s="4" t="n"/>
      <c r="D74" s="16" t="n"/>
      <c r="E74" s="2" t="n"/>
      <c r="F74" s="4" t="n"/>
      <c r="G74" s="4" t="n"/>
      <c r="H74" s="7" t="n"/>
    </row>
    <row r="75">
      <c r="A75" s="4" t="n"/>
      <c r="B75" s="2" t="n"/>
      <c r="C75" s="4" t="n"/>
      <c r="D75" s="16" t="n"/>
      <c r="E75" s="2" t="n"/>
      <c r="F75" s="4" t="n"/>
      <c r="G75" s="4" t="n"/>
      <c r="H75" s="7" t="n"/>
    </row>
    <row r="76">
      <c r="A76" s="4" t="n"/>
      <c r="B76" s="2" t="n"/>
      <c r="C76" s="4" t="n"/>
      <c r="D76" s="16" t="n"/>
      <c r="E76" s="2" t="n"/>
      <c r="F76" s="4" t="n"/>
      <c r="G76" s="4" t="n"/>
      <c r="H76" s="7" t="n"/>
    </row>
    <row r="77">
      <c r="A77" s="4" t="n"/>
      <c r="B77" s="2" t="n"/>
      <c r="C77" s="4" t="n"/>
      <c r="D77" s="16" t="n"/>
      <c r="E77" s="2" t="n"/>
      <c r="F77" s="4" t="n"/>
      <c r="G77" s="4" t="n"/>
      <c r="H77" s="7" t="n"/>
    </row>
    <row r="78">
      <c r="A78" s="4" t="n"/>
      <c r="B78" s="2" t="n"/>
      <c r="C78" s="4" t="n"/>
      <c r="D78" s="16" t="n"/>
      <c r="E78" s="2" t="n"/>
      <c r="F78" s="4" t="n"/>
      <c r="G78" s="4" t="n"/>
      <c r="H78" s="7" t="n"/>
    </row>
    <row r="79">
      <c r="A79" s="4" t="n"/>
      <c r="B79" s="2" t="n"/>
      <c r="C79" s="4" t="n"/>
      <c r="D79" s="16" t="n"/>
      <c r="E79" s="2" t="n"/>
      <c r="F79" s="4" t="n"/>
      <c r="G79" s="4" t="n"/>
      <c r="H79" s="7" t="n"/>
    </row>
    <row r="80">
      <c r="A80" s="4" t="n"/>
      <c r="B80" s="2" t="n"/>
      <c r="C80" s="4" t="n"/>
      <c r="D80" s="16" t="n"/>
      <c r="E80" s="2" t="n"/>
      <c r="F80" s="4" t="n"/>
      <c r="G80" s="4" t="n"/>
      <c r="H80" s="7" t="n"/>
    </row>
    <row r="81">
      <c r="A81" s="4" t="n"/>
      <c r="B81" s="2" t="n"/>
      <c r="C81" s="4" t="n"/>
      <c r="D81" s="16" t="n"/>
      <c r="E81" s="2" t="n"/>
      <c r="F81" s="4" t="n"/>
      <c r="G81" s="4" t="n"/>
      <c r="H81" s="7" t="n"/>
    </row>
    <row r="82">
      <c r="A82" s="4" t="n"/>
      <c r="B82" s="2" t="n"/>
      <c r="C82" s="4" t="n"/>
      <c r="D82" s="16" t="n"/>
      <c r="E82" s="2" t="n"/>
      <c r="F82" s="4" t="n"/>
      <c r="G82" s="4" t="n"/>
      <c r="H82" s="7" t="n"/>
    </row>
    <row r="83">
      <c r="A83" s="4" t="n"/>
      <c r="B83" s="2" t="n"/>
      <c r="C83" s="4" t="n"/>
      <c r="D83" s="16" t="n"/>
      <c r="E83" s="2" t="n"/>
      <c r="F83" s="4" t="n"/>
      <c r="G83" s="4" t="n"/>
      <c r="H83" s="7" t="n"/>
    </row>
    <row r="84">
      <c r="A84" s="4" t="n"/>
      <c r="B84" s="2" t="n"/>
      <c r="C84" s="4" t="n"/>
      <c r="D84" s="16" t="n"/>
      <c r="E84" s="2" t="n"/>
      <c r="F84" s="4" t="n"/>
      <c r="G84" s="4" t="n"/>
      <c r="H84" s="7" t="n"/>
    </row>
    <row r="85">
      <c r="A85" s="4" t="n"/>
      <c r="B85" s="2" t="n"/>
      <c r="C85" s="4" t="n"/>
      <c r="D85" s="16" t="n"/>
      <c r="E85" s="2" t="n"/>
      <c r="F85" s="4" t="n"/>
      <c r="G85" s="4" t="n"/>
      <c r="H85" s="7" t="n"/>
    </row>
    <row r="86">
      <c r="A86" s="4" t="n"/>
      <c r="B86" s="2" t="n"/>
      <c r="C86" s="4" t="n"/>
      <c r="D86" s="16" t="n"/>
      <c r="E86" s="2" t="n"/>
      <c r="F86" s="4" t="n"/>
      <c r="G86" s="4" t="n"/>
      <c r="H86" s="7" t="n"/>
    </row>
    <row r="87">
      <c r="A87" s="4" t="n"/>
      <c r="B87" s="2" t="n"/>
      <c r="C87" s="4" t="n"/>
      <c r="D87" s="16" t="n"/>
      <c r="E87" s="2" t="n"/>
      <c r="F87" s="4" t="n"/>
      <c r="G87" s="4" t="n"/>
      <c r="H87" s="7" t="n"/>
    </row>
    <row r="88">
      <c r="A88" s="4" t="n"/>
      <c r="B88" s="2" t="n"/>
      <c r="C88" s="4" t="n"/>
      <c r="D88" s="16" t="n"/>
      <c r="E88" s="2" t="n"/>
      <c r="F88" s="4" t="n"/>
      <c r="G88" s="4" t="n"/>
      <c r="H88" s="7" t="n"/>
    </row>
    <row r="89">
      <c r="A89" s="4" t="n"/>
      <c r="B89" s="2" t="n"/>
      <c r="C89" s="4" t="n"/>
      <c r="D89" s="16" t="n"/>
      <c r="E89" s="2" t="n"/>
      <c r="F89" s="4" t="n"/>
      <c r="G89" s="4" t="n"/>
      <c r="H89" s="7" t="n"/>
    </row>
    <row r="90">
      <c r="A90" s="4" t="n"/>
      <c r="B90" s="2" t="n"/>
      <c r="C90" s="4" t="n"/>
      <c r="D90" s="16" t="n"/>
      <c r="E90" s="2" t="n"/>
      <c r="F90" s="4" t="n"/>
      <c r="G90" s="4" t="n"/>
      <c r="H90" s="7" t="n"/>
    </row>
    <row r="91">
      <c r="A91" s="4" t="n"/>
      <c r="B91" s="2" t="n"/>
      <c r="C91" s="4" t="n"/>
      <c r="D91" s="16" t="n"/>
      <c r="E91" s="2" t="n"/>
      <c r="F91" s="4" t="n"/>
      <c r="G91" s="4" t="n"/>
      <c r="H91" s="7" t="n"/>
    </row>
    <row r="92">
      <c r="A92" s="4" t="n"/>
      <c r="B92" s="2" t="n"/>
      <c r="C92" s="4" t="n"/>
      <c r="D92" s="16" t="n"/>
      <c r="E92" s="2" t="n"/>
      <c r="F92" s="4" t="n"/>
      <c r="G92" s="4" t="n"/>
      <c r="H92" s="7" t="n"/>
    </row>
    <row r="93">
      <c r="A93" s="4" t="n"/>
      <c r="B93" s="2" t="n"/>
      <c r="C93" s="4" t="n"/>
      <c r="D93" s="16" t="n"/>
      <c r="E93" s="2" t="n"/>
      <c r="F93" s="4" t="n"/>
      <c r="G93" s="4" t="n"/>
      <c r="H93" s="7" t="n"/>
    </row>
    <row r="94">
      <c r="A94" s="4" t="n"/>
      <c r="B94" s="2" t="n"/>
      <c r="C94" s="4" t="n"/>
      <c r="D94" s="16" t="n"/>
      <c r="E94" s="2" t="n"/>
      <c r="F94" s="4" t="n"/>
      <c r="G94" s="4" t="n"/>
      <c r="H94" s="7" t="n"/>
    </row>
    <row r="95">
      <c r="A95" s="4" t="n"/>
      <c r="B95" s="2" t="n"/>
      <c r="C95" s="4" t="n"/>
      <c r="D95" s="16" t="n"/>
      <c r="E95" s="2" t="n"/>
      <c r="F95" s="4" t="n"/>
      <c r="G95" s="4" t="n"/>
      <c r="H95" s="7" t="n"/>
    </row>
    <row r="96">
      <c r="A96" s="4" t="n"/>
      <c r="B96" s="2" t="n"/>
      <c r="C96" s="4" t="n"/>
      <c r="D96" s="16" t="n"/>
      <c r="E96" s="2" t="n"/>
      <c r="F96" s="4" t="n"/>
      <c r="G96" s="4" t="n"/>
      <c r="H96" s="7" t="n"/>
    </row>
    <row r="97">
      <c r="A97" s="4" t="n"/>
      <c r="B97" s="2" t="n"/>
      <c r="C97" s="4" t="n"/>
      <c r="D97" s="16" t="n"/>
      <c r="E97" s="2" t="n"/>
      <c r="F97" s="4" t="n"/>
      <c r="G97" s="4" t="n"/>
      <c r="H97" s="7" t="n"/>
    </row>
    <row r="98">
      <c r="A98" s="4" t="n"/>
      <c r="B98" s="2" t="n"/>
      <c r="C98" s="4" t="n"/>
      <c r="D98" s="16" t="n"/>
      <c r="E98" s="2" t="n"/>
      <c r="F98" s="4" t="n"/>
      <c r="G98" s="4" t="n"/>
      <c r="H98" s="7" t="n"/>
    </row>
    <row r="99">
      <c r="A99" s="4" t="n"/>
      <c r="B99" s="2" t="n"/>
      <c r="C99" s="4" t="n"/>
      <c r="D99" s="16" t="n"/>
      <c r="E99" s="2" t="n"/>
      <c r="F99" s="4" t="n"/>
      <c r="G99" s="4" t="n"/>
      <c r="H99" s="7" t="n"/>
    </row>
    <row r="100">
      <c r="A100" s="4" t="n"/>
      <c r="B100" s="2" t="n"/>
      <c r="C100" s="4" t="n"/>
      <c r="D100" s="16" t="n"/>
      <c r="E100" s="2" t="n"/>
      <c r="F100" s="4" t="n"/>
      <c r="G100" s="4" t="n"/>
      <c r="H100" s="7" t="n"/>
    </row>
    <row r="101">
      <c r="A101" s="4" t="n"/>
      <c r="B101" s="2" t="n"/>
      <c r="C101" s="4" t="n"/>
      <c r="D101" s="16" t="n"/>
      <c r="E101" s="2" t="n"/>
      <c r="F101" s="4" t="n"/>
      <c r="G101" s="4" t="n"/>
      <c r="H101" s="7" t="n"/>
    </row>
  </sheetData>
  <autoFilter ref="A1:H101"/>
  <dataValidations count="2">
    <dataValidation sqref="E2:E101" showErrorMessage="1" showInputMessage="1" allowBlank="1" type="list">
      <formula1>"Gasolina,Etanol,Diesel,GNV"</formula1>
    </dataValidation>
    <dataValidation sqref="H2:H101" showErrorMessage="1" showInputMessage="1" allowBlank="1" type="decimal" operator="greaterThan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9" customWidth="1" min="2" max="2"/>
    <col width="16" customWidth="1" min="3" max="3"/>
    <col width="16" customWidth="1" min="4" max="4"/>
    <col width="16" customWidth="1" min="5" max="5"/>
    <col width="17" customWidth="1" min="6" max="6"/>
    <col width="4" customWidth="1" min="7" max="7"/>
    <col width="24" customWidth="1" min="8" max="8"/>
    <col width="25" customWidth="1" min="9" max="9"/>
    <col width="4" customWidth="1" min="10" max="10"/>
  </cols>
  <sheetData>
    <row r="1" ht="32" customHeight="1">
      <c r="A1" s="17" t="inlineStr">
        <is>
          <t>Painel Executivo — Combustível e Quilometragem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5" t="n"/>
    </row>
    <row r="2"/>
    <row r="3">
      <c r="A3" s="19" t="inlineStr">
        <is>
          <t>Filtros de consulta</t>
        </is>
      </c>
      <c r="B3" t="inlineStr">
        <is>
          <t>Todos</t>
        </is>
      </c>
    </row>
    <row r="4">
      <c r="A4" s="20" t="inlineStr">
        <is>
          <t>Veículo selecionado</t>
        </is>
      </c>
      <c r="B4" s="2" t="inlineStr">
        <is>
          <t>Todos</t>
        </is>
      </c>
    </row>
    <row r="5">
      <c r="A5" s="20" t="inlineStr">
        <is>
          <t>Data inicial</t>
        </is>
      </c>
      <c r="B5" s="33" t="n">
        <v>46023</v>
      </c>
    </row>
    <row r="6">
      <c r="A6" s="20" t="inlineStr">
        <is>
          <t>Data final</t>
        </is>
      </c>
      <c r="B6" s="33" t="n">
        <v>46387</v>
      </c>
    </row>
    <row r="7"/>
    <row r="8">
      <c r="A8" s="19" t="inlineStr">
        <is>
          <t>Indicadores do período selecionado</t>
        </is>
      </c>
      <c r="B8" s="21" t="n"/>
    </row>
    <row r="9">
      <c r="A9" s="20" t="inlineStr">
        <is>
          <t>Total gasto</t>
        </is>
      </c>
      <c r="B9" s="22">
        <f>IF('Dashboard'!$B$4="Todos",SUMIFS('Abastecimentos'!$M$2:$M$101,'Abastecimentos'!$B$2:$B$101,"&gt;="&amp;'Dashboard'!$B$5,'Abastecimentos'!$B$2:$B$101,"&lt;="&amp;'Dashboard'!$B$6),SUMIFS('Abastecimentos'!$M$2:$M$101,'Abastecimentos'!$C$2:$C$101,'Dashboard'!$B$4,'Abastecimentos'!$B$2:$B$101,"&gt;="&amp;'Dashboard'!$B$5,'Abastecimentos'!$B$2:$B$101,"&lt;="&amp;'Dashboard'!$B$6))</f>
        <v/>
      </c>
    </row>
    <row r="10">
      <c r="A10" s="20" t="inlineStr">
        <is>
          <t>Total de litros</t>
        </is>
      </c>
      <c r="B10" s="23">
        <f>IF('Dashboard'!$B$4="Todos",SUMIFS('Abastecimentos'!$K$2:$K$101,'Abastecimentos'!$B$2:$B$101,"&gt;="&amp;'Dashboard'!$B$5,'Abastecimentos'!$B$2:$B$101,"&lt;="&amp;'Dashboard'!$B$6),SUMIFS('Abastecimentos'!$K$2:$K$101,'Abastecimentos'!$C$2:$C$101,'Dashboard'!$B$4,'Abastecimentos'!$B$2:$B$101,"&gt;="&amp;'Dashboard'!$B$5,'Abastecimentos'!$B$2:$B$101,"&lt;="&amp;'Dashboard'!$B$6))</f>
        <v/>
      </c>
    </row>
    <row r="11">
      <c r="A11" s="20" t="inlineStr">
        <is>
          <t>Quilometragem total</t>
        </is>
      </c>
      <c r="B11" s="24">
        <f>IF('Dashboard'!$B$4="Todos",SUMIFS('Abastecimentos'!$J$2:$J$101,'Abastecimentos'!$B$2:$B$101,"&gt;="&amp;'Dashboard'!$B$5,'Abastecimentos'!$B$2:$B$101,"&lt;="&amp;'Dashboard'!$B$6),SUMIFS('Abastecimentos'!$J$2:$J$101,'Abastecimentos'!$C$2:$C$101,'Dashboard'!$B$4,'Abastecimentos'!$B$2:$B$101,"&gt;="&amp;'Dashboard'!$B$5,'Abastecimentos'!$B$2:$B$101,"&lt;="&amp;'Dashboard'!$B$6))</f>
        <v/>
      </c>
    </row>
    <row r="12">
      <c r="A12" s="20" t="inlineStr">
        <is>
          <t>Preço médio por litro</t>
        </is>
      </c>
      <c r="B12" s="22">
        <f>IF('Dashboard'!$B$4="Todos",IFERROR(SUMIFS('Abastecimentos'!$L$2:$L$101,'Abastecimentos'!$B$2:$B$101,"&gt;="&amp;'Dashboard'!$B$5,'Abastecimentos'!$B$2:$B$101,"&lt;="&amp;'Dashboard'!$B$6)/COUNTIFS('Abastecimentos'!$L$2:$L$101,"&lt;&gt;",'Abastecimentos'!$B$2:$B$101,"&gt;="&amp;'Dashboard'!$B$5,'Abastecimentos'!$B$2:$B$101,"&lt;="&amp;'Dashboard'!$B$6),0),IFERROR(SUMIFS('Abastecimentos'!$L$2:$L$101,'Abastecimentos'!$C$2:$C$101,'Dashboard'!$B$4,'Abastecimentos'!$B$2:$B$101,"&gt;="&amp;'Dashboard'!$B$5,'Abastecimentos'!$B$2:$B$101,"&lt;="&amp;'Dashboard'!$B$6)/COUNTIFS('Abastecimentos'!$L$2:$L$101,"&lt;&gt;",'Abastecimentos'!$C$2:$C$101,'Dashboard'!$B$4,'Abastecimentos'!$B$2:$B$101,"&gt;="&amp;'Dashboard'!$B$5,'Abastecimentos'!$B$2:$B$101,"&lt;="&amp;'Dashboard'!$B$6),0))</f>
        <v/>
      </c>
    </row>
    <row r="13">
      <c r="A13" s="20" t="inlineStr">
        <is>
          <t>Consumo médio</t>
        </is>
      </c>
      <c r="B13" s="23">
        <f>IF('Dashboard'!$B$4="Todos",IFERROR(SUMIFS('Abastecimentos'!$N$2:$N$101,'Abastecimentos'!$B$2:$B$101,"&gt;="&amp;'Dashboard'!$B$5,'Abastecimentos'!$B$2:$B$101,"&lt;="&amp;'Dashboard'!$B$6)/COUNTIFS('Abastecimentos'!$N$2:$N$101,"&lt;&gt;",'Abastecimentos'!$B$2:$B$101,"&gt;="&amp;'Dashboard'!$B$5,'Abastecimentos'!$B$2:$B$101,"&lt;="&amp;'Dashboard'!$B$6),0),IFERROR(SUMIFS('Abastecimentos'!$N$2:$N$101,'Abastecimentos'!$C$2:$C$101,'Dashboard'!$B$4,'Abastecimentos'!$B$2:$B$101,"&gt;="&amp;'Dashboard'!$B$5,'Abastecimentos'!$B$2:$B$101,"&lt;="&amp;'Dashboard'!$B$6)/COUNTIFS('Abastecimentos'!$N$2:$N$101,"&lt;&gt;",'Abastecimentos'!$C$2:$C$101,'Dashboard'!$B$4,'Abastecimentos'!$B$2:$B$101,"&gt;="&amp;'Dashboard'!$B$5,'Abastecimentos'!$B$2:$B$101,"&lt;="&amp;'Dashboard'!$B$6),0))</f>
        <v/>
      </c>
    </row>
    <row r="14">
      <c r="A14" s="20" t="inlineStr">
        <is>
          <t>Quantidade de abastecimentos</t>
        </is>
      </c>
      <c r="B14" s="24">
        <f>IF('Dashboard'!$B$4="Todos",COUNTIFS('Abastecimentos'!$A$2:$A$101,"&gt;0",'Abastecimentos'!$B$2:$B$101,"&gt;="&amp;'Dashboard'!$B$5,'Abastecimentos'!$B$2:$B$101,"&lt;="&amp;'Dashboard'!$B$6),COUNTIFS('Abastecimentos'!$A$2:$A$101,"&gt;0",'Abastecimentos'!$C$2:$C$101,'Dashboard'!$B$4,'Abastecimentos'!$B$2:$B$101,"&gt;="&amp;'Dashboard'!$B$5,'Abastecimentos'!$B$2:$B$101,"&lt;="&amp;'Dashboard'!$B$6))</f>
        <v/>
      </c>
    </row>
    <row r="15">
      <c r="A15" s="20" t="inlineStr">
        <is>
          <t>Percentual com tanque cheio</t>
        </is>
      </c>
      <c r="B15" s="36">
        <f>IF('Dashboard'!$B$4="Todos",IFERROR(COUNTIFS('Abastecimentos'!$P$2:$P$101,"Sim",'Abastecimentos'!$B$2:$B$101,"&gt;="&amp;'Dashboard'!$B$5,'Abastecimentos'!$B$2:$B$101,"&lt;="&amp;'Dashboard'!$B$6)/COUNTIFS('Abastecimentos'!$A$2:$A$101,"&gt;0",'Abastecimentos'!$B$2:$B$101,"&gt;="&amp;'Dashboard'!$B$5,'Abastecimentos'!$B$2:$B$101,"&lt;="&amp;'Dashboard'!$B$6),0),IFERROR(COUNTIFS('Abastecimentos'!$P$2:$P$101,"Sim",'Abastecimentos'!$C$2:$C$101,'Dashboard'!$B$4,'Abastecimentos'!$B$2:$B$101,"&gt;="&amp;'Dashboard'!$B$5,'Abastecimentos'!$B$2:$B$101,"&lt;="&amp;'Dashboard'!$B$6)/COUNTIFS('Abastecimentos'!$A$2:$A$101,"&gt;0",'Abastecimentos'!$C$2:$C$101,'Dashboard'!$B$4,'Abastecimentos'!$B$2:$B$101,"&gt;="&amp;'Dashboard'!$B$5,'Abastecimentos'!$B$2:$B$101,"&lt;="&amp;'Dashboard'!$B$6),0))</f>
        <v/>
      </c>
    </row>
    <row r="16">
      <c r="A16" s="20" t="inlineStr">
        <is>
          <t>Status do consumo médio</t>
        </is>
      </c>
      <c r="B16" s="26">
        <f>IF('Dashboard'!$B$13&gt;=10,"Dentro da meta","Abaixo da meta")</f>
        <v/>
      </c>
    </row>
    <row r="17">
      <c r="A17" s="20" t="inlineStr">
        <is>
          <t>Consumo médio geral (referência)</t>
        </is>
      </c>
      <c r="B17" s="23">
        <f>IFERROR(AVERAGE('Abastecimentos'!$N$2:$N$101),0)</f>
        <v/>
      </c>
    </row>
    <row r="18">
      <c r="A18" s="19" t="inlineStr">
        <is>
          <t>Resumo comparativo por veículo no período</t>
        </is>
      </c>
      <c r="B18" s="21" t="n"/>
      <c r="C18" s="21" t="n"/>
      <c r="D18" s="21" t="n"/>
      <c r="E18" s="21" t="n"/>
      <c r="F18" s="21" t="n"/>
      <c r="H18" s="19" t="inlineStr">
        <is>
          <t>Distribuição por combustível no período</t>
        </is>
      </c>
      <c r="I18" s="21" t="n"/>
    </row>
    <row r="19">
      <c r="A19" s="1" t="inlineStr">
        <is>
          <t>Veículo</t>
        </is>
      </c>
      <c r="B19" s="1" t="inlineStr">
        <is>
          <t>Total gasto</t>
        </is>
      </c>
      <c r="C19" s="1" t="inlineStr">
        <is>
          <t>Litros</t>
        </is>
      </c>
      <c r="D19" s="1" t="inlineStr">
        <is>
          <t>Km rodados</t>
        </is>
      </c>
      <c r="E19" s="1" t="inlineStr">
        <is>
          <t>Consumo médio</t>
        </is>
      </c>
      <c r="F19" s="1" t="inlineStr">
        <is>
          <t>Abastecimentos</t>
        </is>
      </c>
      <c r="H19" s="1" t="inlineStr">
        <is>
          <t>Combustível</t>
        </is>
      </c>
      <c r="I19" s="1" t="inlineStr">
        <is>
          <t>Quantidade de abastecimentos</t>
        </is>
      </c>
    </row>
    <row r="20">
      <c r="A20" s="27" t="inlineStr">
        <is>
          <t>Chevrolet Onix</t>
        </is>
      </c>
      <c r="B20" s="9">
        <f>SUMIFS('Abastecimentos'!$M$2:$M$101,'Abastecimentos'!$C$2:$C$101,$A20,'Abastecimentos'!$B$2:$B$101,"&gt;="&amp;'Dashboard'!$B$5,'Abastecimentos'!$B$2:$B$101,"&lt;="&amp;'Dashboard'!$B$6)</f>
        <v/>
      </c>
      <c r="C20" s="10">
        <f>SUMIFS('Abastecimentos'!$K$2:$K$101,'Abastecimentos'!$C$2:$C$101,$A20,'Abastecimentos'!$B$2:$B$101,"&gt;="&amp;'Dashboard'!$B$5,'Abastecimentos'!$B$2:$B$101,"&lt;="&amp;'Dashboard'!$B$6)</f>
        <v/>
      </c>
      <c r="D20" s="6">
        <f>SUMIFS('Abastecimentos'!$J$2:$J$101,'Abastecimentos'!$C$2:$C$101,$A20,'Abastecimentos'!$B$2:$B$101,"&gt;="&amp;'Dashboard'!$B$5,'Abastecimentos'!$B$2:$B$101,"&lt;="&amp;'Dashboard'!$B$6)</f>
        <v/>
      </c>
      <c r="E20" s="10">
        <f>IFERROR(D20/C20,0)</f>
        <v/>
      </c>
      <c r="F20" s="11">
        <f>COUNTIFS('Abastecimentos'!$C$2:$C$101,$A20,'Abastecimentos'!$B$2:$B$101,"&gt;="&amp;'Dashboard'!$B$5,'Abastecimentos'!$B$2:$B$101,"&lt;="&amp;'Dashboard'!$B$6)</f>
        <v/>
      </c>
      <c r="H20" s="27" t="inlineStr">
        <is>
          <t>Gasolina</t>
        </is>
      </c>
      <c r="I20" s="11">
        <f>COUNTIFS('Abastecimentos'!$G$2:$G$101,H20,'Abastecimentos'!$B$2:$B$101,"&gt;="&amp;'Dashboard'!$B$5,'Abastecimentos'!$B$2:$B$101,"&lt;="&amp;'Dashboard'!$B$6)</f>
        <v/>
      </c>
    </row>
    <row r="21">
      <c r="A21" s="28" t="inlineStr">
        <is>
          <t>Fiat Argo</t>
        </is>
      </c>
      <c r="B21" s="13">
        <f>SUMIFS('Abastecimentos'!$M$2:$M$101,'Abastecimentos'!$C$2:$C$101,$A21,'Abastecimentos'!$B$2:$B$101,"&gt;="&amp;'Dashboard'!$B$5,'Abastecimentos'!$B$2:$B$101,"&lt;="&amp;'Dashboard'!$B$6)</f>
        <v/>
      </c>
      <c r="C21" s="14">
        <f>SUMIFS('Abastecimentos'!$K$2:$K$101,'Abastecimentos'!$C$2:$C$101,$A21,'Abastecimentos'!$B$2:$B$101,"&gt;="&amp;'Dashboard'!$B$5,'Abastecimentos'!$B$2:$B$101,"&lt;="&amp;'Dashboard'!$B$6)</f>
        <v/>
      </c>
      <c r="D21" s="12">
        <f>SUMIFS('Abastecimentos'!$J$2:$J$101,'Abastecimentos'!$C$2:$C$101,$A21,'Abastecimentos'!$B$2:$B$101,"&gt;="&amp;'Dashboard'!$B$5,'Abastecimentos'!$B$2:$B$101,"&lt;="&amp;'Dashboard'!$B$6)</f>
        <v/>
      </c>
      <c r="E21" s="14">
        <f>IFERROR(D21/C21,0)</f>
        <v/>
      </c>
      <c r="F21" s="15">
        <f>COUNTIFS('Abastecimentos'!$C$2:$C$101,$A21,'Abastecimentos'!$B$2:$B$101,"&gt;="&amp;'Dashboard'!$B$5,'Abastecimentos'!$B$2:$B$101,"&lt;="&amp;'Dashboard'!$B$6)</f>
        <v/>
      </c>
      <c r="H21" s="28" t="inlineStr">
        <is>
          <t>Etanol</t>
        </is>
      </c>
      <c r="I21" s="15">
        <f>COUNTIFS('Abastecimentos'!$G$2:$G$101,H21,'Abastecimentos'!$B$2:$B$101,"&gt;="&amp;'Dashboard'!$B$5,'Abastecimentos'!$B$2:$B$101,"&lt;="&amp;'Dashboard'!$B$6)</f>
        <v/>
      </c>
    </row>
    <row r="22">
      <c r="A22" s="27" t="inlineStr">
        <is>
          <t>Volkswagen T-Cross</t>
        </is>
      </c>
      <c r="B22" s="9">
        <f>SUMIFS('Abastecimentos'!$M$2:$M$101,'Abastecimentos'!$C$2:$C$101,$A22,'Abastecimentos'!$B$2:$B$101,"&gt;="&amp;'Dashboard'!$B$5,'Abastecimentos'!$B$2:$B$101,"&lt;="&amp;'Dashboard'!$B$6)</f>
        <v/>
      </c>
      <c r="C22" s="10">
        <f>SUMIFS('Abastecimentos'!$K$2:$K$101,'Abastecimentos'!$C$2:$C$101,$A22,'Abastecimentos'!$B$2:$B$101,"&gt;="&amp;'Dashboard'!$B$5,'Abastecimentos'!$B$2:$B$101,"&lt;="&amp;'Dashboard'!$B$6)</f>
        <v/>
      </c>
      <c r="D22" s="6">
        <f>SUMIFS('Abastecimentos'!$J$2:$J$101,'Abastecimentos'!$C$2:$C$101,$A22,'Abastecimentos'!$B$2:$B$101,"&gt;="&amp;'Dashboard'!$B$5,'Abastecimentos'!$B$2:$B$101,"&lt;="&amp;'Dashboard'!$B$6)</f>
        <v/>
      </c>
      <c r="E22" s="10">
        <f>IFERROR(D22/C22,0)</f>
        <v/>
      </c>
      <c r="F22" s="11">
        <f>COUNTIFS('Abastecimentos'!$C$2:$C$101,$A22,'Abastecimentos'!$B$2:$B$101,"&gt;="&amp;'Dashboard'!$B$5,'Abastecimentos'!$B$2:$B$101,"&lt;="&amp;'Dashboard'!$B$6)</f>
        <v/>
      </c>
      <c r="H22" s="27" t="inlineStr">
        <is>
          <t>Diesel</t>
        </is>
      </c>
      <c r="I22" s="11">
        <f>COUNTIFS('Abastecimentos'!$G$2:$G$101,H22,'Abastecimentos'!$B$2:$B$101,"&gt;="&amp;'Dashboard'!$B$5,'Abastecimentos'!$B$2:$B$101,"&lt;="&amp;'Dashboard'!$B$6)</f>
        <v/>
      </c>
    </row>
    <row r="23">
      <c r="A23" s="28" t="inlineStr">
        <is>
          <t>Hyundai HB20</t>
        </is>
      </c>
      <c r="B23" s="13">
        <f>SUMIFS('Abastecimentos'!$M$2:$M$101,'Abastecimentos'!$C$2:$C$101,$A23,'Abastecimentos'!$B$2:$B$101,"&gt;="&amp;'Dashboard'!$B$5,'Abastecimentos'!$B$2:$B$101,"&lt;="&amp;'Dashboard'!$B$6)</f>
        <v/>
      </c>
      <c r="C23" s="14">
        <f>SUMIFS('Abastecimentos'!$K$2:$K$101,'Abastecimentos'!$C$2:$C$101,$A23,'Abastecimentos'!$B$2:$B$101,"&gt;="&amp;'Dashboard'!$B$5,'Abastecimentos'!$B$2:$B$101,"&lt;="&amp;'Dashboard'!$B$6)</f>
        <v/>
      </c>
      <c r="D23" s="12">
        <f>SUMIFS('Abastecimentos'!$J$2:$J$101,'Abastecimentos'!$C$2:$C$101,$A23,'Abastecimentos'!$B$2:$B$101,"&gt;="&amp;'Dashboard'!$B$5,'Abastecimentos'!$B$2:$B$101,"&lt;="&amp;'Dashboard'!$B$6)</f>
        <v/>
      </c>
      <c r="E23" s="14">
        <f>IFERROR(D23/C23,0)</f>
        <v/>
      </c>
      <c r="F23" s="15">
        <f>COUNTIFS('Abastecimentos'!$C$2:$C$101,$A23,'Abastecimentos'!$B$2:$B$101,"&gt;="&amp;'Dashboard'!$B$5,'Abastecimentos'!$B$2:$B$101,"&lt;="&amp;'Dashboard'!$B$6)</f>
        <v/>
      </c>
      <c r="H23" s="28" t="inlineStr">
        <is>
          <t>GNV</t>
        </is>
      </c>
      <c r="I23" s="15">
        <f>COUNTIFS('Abastecimentos'!$G$2:$G$101,H23,'Abastecimentos'!$B$2:$B$101,"&gt;="&amp;'Dashboard'!$B$5,'Abastecimentos'!$B$2:$B$101,"&lt;="&amp;'Dashboard'!$B$6)</f>
        <v/>
      </c>
    </row>
    <row r="24">
      <c r="A24" s="27" t="inlineStr">
        <is>
          <t>Renault Kwid</t>
        </is>
      </c>
      <c r="B24" s="9">
        <f>SUMIFS('Abastecimentos'!$M$2:$M$101,'Abastecimentos'!$C$2:$C$101,$A24,'Abastecimentos'!$B$2:$B$101,"&gt;="&amp;'Dashboard'!$B$5,'Abastecimentos'!$B$2:$B$101,"&lt;="&amp;'Dashboard'!$B$6)</f>
        <v/>
      </c>
      <c r="C24" s="10">
        <f>SUMIFS('Abastecimentos'!$K$2:$K$101,'Abastecimentos'!$C$2:$C$101,$A24,'Abastecimentos'!$B$2:$B$101,"&gt;="&amp;'Dashboard'!$B$5,'Abastecimentos'!$B$2:$B$101,"&lt;="&amp;'Dashboard'!$B$6)</f>
        <v/>
      </c>
      <c r="D24" s="6">
        <f>SUMIFS('Abastecimentos'!$J$2:$J$101,'Abastecimentos'!$C$2:$C$101,$A24,'Abastecimentos'!$B$2:$B$101,"&gt;="&amp;'Dashboard'!$B$5,'Abastecimentos'!$B$2:$B$101,"&lt;="&amp;'Dashboard'!$B$6)</f>
        <v/>
      </c>
      <c r="E24" s="10">
        <f>IFERROR(D24/C24,0)</f>
        <v/>
      </c>
      <c r="F24" s="11">
        <f>COUNTIFS('Abastecimentos'!$C$2:$C$101,$A24,'Abastecimentos'!$B$2:$B$101,"&gt;="&amp;'Dashboard'!$B$5,'Abastecimentos'!$B$2:$B$101,"&lt;="&amp;'Dashboard'!$B$6)</f>
        <v/>
      </c>
    </row>
    <row r="25">
      <c r="A25" s="28" t="inlineStr">
        <is>
          <t>Toyota Corolla</t>
        </is>
      </c>
      <c r="B25" s="13">
        <f>SUMIFS('Abastecimentos'!$M$2:$M$101,'Abastecimentos'!$C$2:$C$101,$A25,'Abastecimentos'!$B$2:$B$101,"&gt;="&amp;'Dashboard'!$B$5,'Abastecimentos'!$B$2:$B$101,"&lt;="&amp;'Dashboard'!$B$6)</f>
        <v/>
      </c>
      <c r="C25" s="14">
        <f>SUMIFS('Abastecimentos'!$K$2:$K$101,'Abastecimentos'!$C$2:$C$101,$A25,'Abastecimentos'!$B$2:$B$101,"&gt;="&amp;'Dashboard'!$B$5,'Abastecimentos'!$B$2:$B$101,"&lt;="&amp;'Dashboard'!$B$6)</f>
        <v/>
      </c>
      <c r="D25" s="12">
        <f>SUMIFS('Abastecimentos'!$J$2:$J$101,'Abastecimentos'!$C$2:$C$101,$A25,'Abastecimentos'!$B$2:$B$101,"&gt;="&amp;'Dashboard'!$B$5,'Abastecimentos'!$B$2:$B$101,"&lt;="&amp;'Dashboard'!$B$6)</f>
        <v/>
      </c>
      <c r="E25" s="14">
        <f>IFERROR(D25/C25,0)</f>
        <v/>
      </c>
      <c r="F25" s="15">
        <f>COUNTIFS('Abastecimentos'!$C$2:$C$101,$A25,'Abastecimentos'!$B$2:$B$101,"&gt;="&amp;'Dashboard'!$B$5,'Abastecimentos'!$B$2:$B$101,"&lt;="&amp;'Dashboard'!$B$6)</f>
        <v/>
      </c>
    </row>
    <row r="26">
      <c r="A26" s="27" t="inlineStr">
        <is>
          <t>Chevrolet Tracker</t>
        </is>
      </c>
      <c r="B26" s="9">
        <f>SUMIFS('Abastecimentos'!$M$2:$M$101,'Abastecimentos'!$C$2:$C$101,$A26,'Abastecimentos'!$B$2:$B$101,"&gt;="&amp;'Dashboard'!$B$5,'Abastecimentos'!$B$2:$B$101,"&lt;="&amp;'Dashboard'!$B$6)</f>
        <v/>
      </c>
      <c r="C26" s="10">
        <f>SUMIFS('Abastecimentos'!$K$2:$K$101,'Abastecimentos'!$C$2:$C$101,$A26,'Abastecimentos'!$B$2:$B$101,"&gt;="&amp;'Dashboard'!$B$5,'Abastecimentos'!$B$2:$B$101,"&lt;="&amp;'Dashboard'!$B$6)</f>
        <v/>
      </c>
      <c r="D26" s="6">
        <f>SUMIFS('Abastecimentos'!$J$2:$J$101,'Abastecimentos'!$C$2:$C$101,$A26,'Abastecimentos'!$B$2:$B$101,"&gt;="&amp;'Dashboard'!$B$5,'Abastecimentos'!$B$2:$B$101,"&lt;="&amp;'Dashboard'!$B$6)</f>
        <v/>
      </c>
      <c r="E26" s="10">
        <f>IFERROR(D26/C26,0)</f>
        <v/>
      </c>
      <c r="F26" s="11">
        <f>COUNTIFS('Abastecimentos'!$C$2:$C$101,$A26,'Abastecimentos'!$B$2:$B$101,"&gt;="&amp;'Dashboard'!$B$5,'Abastecimentos'!$B$2:$B$101,"&lt;="&amp;'Dashboard'!$B$6)</f>
        <v/>
      </c>
    </row>
    <row r="27">
      <c r="A27" s="28" t="inlineStr">
        <is>
          <t>Fiat Mobi</t>
        </is>
      </c>
      <c r="B27" s="13">
        <f>SUMIFS('Abastecimentos'!$M$2:$M$101,'Abastecimentos'!$C$2:$C$101,$A27,'Abastecimentos'!$B$2:$B$101,"&gt;="&amp;'Dashboard'!$B$5,'Abastecimentos'!$B$2:$B$101,"&lt;="&amp;'Dashboard'!$B$6)</f>
        <v/>
      </c>
      <c r="C27" s="14">
        <f>SUMIFS('Abastecimentos'!$K$2:$K$101,'Abastecimentos'!$C$2:$C$101,$A27,'Abastecimentos'!$B$2:$B$101,"&gt;="&amp;'Dashboard'!$B$5,'Abastecimentos'!$B$2:$B$101,"&lt;="&amp;'Dashboard'!$B$6)</f>
        <v/>
      </c>
      <c r="D27" s="12">
        <f>SUMIFS('Abastecimentos'!$J$2:$J$101,'Abastecimentos'!$C$2:$C$101,$A27,'Abastecimentos'!$B$2:$B$101,"&gt;="&amp;'Dashboard'!$B$5,'Abastecimentos'!$B$2:$B$101,"&lt;="&amp;'Dashboard'!$B$6)</f>
        <v/>
      </c>
      <c r="E27" s="14">
        <f>IFERROR(D27/C27,0)</f>
        <v/>
      </c>
      <c r="F27" s="15">
        <f>COUNTIFS('Abastecimentos'!$C$2:$C$101,$A27,'Abastecimentos'!$B$2:$B$101,"&gt;="&amp;'Dashboard'!$B$5,'Abastecimentos'!$B$2:$B$101,"&lt;="&amp;'Dashboard'!$B$6)</f>
        <v/>
      </c>
    </row>
    <row r="28">
      <c r="A28" s="27" t="inlineStr">
        <is>
          <t>Nissan Kicks</t>
        </is>
      </c>
      <c r="B28" s="9">
        <f>SUMIFS('Abastecimentos'!$M$2:$M$101,'Abastecimentos'!$C$2:$C$101,$A28,'Abastecimentos'!$B$2:$B$101,"&gt;="&amp;'Dashboard'!$B$5,'Abastecimentos'!$B$2:$B$101,"&lt;="&amp;'Dashboard'!$B$6)</f>
        <v/>
      </c>
      <c r="C28" s="10">
        <f>SUMIFS('Abastecimentos'!$K$2:$K$101,'Abastecimentos'!$C$2:$C$101,$A28,'Abastecimentos'!$B$2:$B$101,"&gt;="&amp;'Dashboard'!$B$5,'Abastecimentos'!$B$2:$B$101,"&lt;="&amp;'Dashboard'!$B$6)</f>
        <v/>
      </c>
      <c r="D28" s="6">
        <f>SUMIFS('Abastecimentos'!$J$2:$J$101,'Abastecimentos'!$C$2:$C$101,$A28,'Abastecimentos'!$B$2:$B$101,"&gt;="&amp;'Dashboard'!$B$5,'Abastecimentos'!$B$2:$B$101,"&lt;="&amp;'Dashboard'!$B$6)</f>
        <v/>
      </c>
      <c r="E28" s="10">
        <f>IFERROR(D28/C28,0)</f>
        <v/>
      </c>
      <c r="F28" s="11">
        <f>COUNTIFS('Abastecimentos'!$C$2:$C$101,$A28,'Abastecimentos'!$B$2:$B$101,"&gt;="&amp;'Dashboard'!$B$5,'Abastecimentos'!$B$2:$B$101,"&lt;="&amp;'Dashboard'!$B$6)</f>
        <v/>
      </c>
    </row>
    <row r="29">
      <c r="A29" s="28" t="inlineStr">
        <is>
          <t>Volkswagen Polo</t>
        </is>
      </c>
      <c r="B29" s="13">
        <f>SUMIFS('Abastecimentos'!$M$2:$M$101,'Abastecimentos'!$C$2:$C$101,$A29,'Abastecimentos'!$B$2:$B$101,"&gt;="&amp;'Dashboard'!$B$5,'Abastecimentos'!$B$2:$B$101,"&lt;="&amp;'Dashboard'!$B$6)</f>
        <v/>
      </c>
      <c r="C29" s="14">
        <f>SUMIFS('Abastecimentos'!$K$2:$K$101,'Abastecimentos'!$C$2:$C$101,$A29,'Abastecimentos'!$B$2:$B$101,"&gt;="&amp;'Dashboard'!$B$5,'Abastecimentos'!$B$2:$B$101,"&lt;="&amp;'Dashboard'!$B$6)</f>
        <v/>
      </c>
      <c r="D29" s="12">
        <f>SUMIFS('Abastecimentos'!$J$2:$J$101,'Abastecimentos'!$C$2:$C$101,$A29,'Abastecimentos'!$B$2:$B$101,"&gt;="&amp;'Dashboard'!$B$5,'Abastecimentos'!$B$2:$B$101,"&lt;="&amp;'Dashboard'!$B$6)</f>
        <v/>
      </c>
      <c r="E29" s="14">
        <f>IFERROR(D29/C29,0)</f>
        <v/>
      </c>
      <c r="F29" s="15">
        <f>COUNTIFS('Abastecimentos'!$C$2:$C$101,$A29,'Abastecimentos'!$B$2:$B$101,"&gt;="&amp;'Dashboard'!$B$5,'Abastecimentos'!$B$2:$B$101,"&lt;="&amp;'Dashboard'!$B$6)</f>
        <v/>
      </c>
    </row>
  </sheetData>
  <mergeCells count="1">
    <mergeCell ref="A1:J1"/>
  </mergeCells>
  <conditionalFormatting sqref="B16">
    <cfRule type="expression" priority="1" dxfId="1" stopIfTrue="1">
      <formula>$B$16="Dentro da meta"</formula>
    </cfRule>
    <cfRule type="expression" priority="2" dxfId="0" stopIfTrue="1">
      <formula>$B$16="Abaixo da meta"</formula>
    </cfRule>
  </conditionalFormatting>
  <dataValidations count="1">
    <dataValidation sqref="B4" showErrorMessage="1" showInputMessage="1" allowBlank="0" type="list">
      <formula1>"Todos,Chevrolet Onix,Fiat Argo,Volkswagen T-Cross,Hyundai HB20,Renault Kwid,Toyota Corolla,Chevrolet Tracker,Fiat Mobi,Nissan Kicks,Volkswagen Polo"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</cols>
  <sheetData>
    <row r="1" ht="32" customHeight="1">
      <c r="A1" s="17" t="inlineStr">
        <is>
          <t>Guia de Uso — Controle de Combustível e Quilometragem</t>
        </is>
      </c>
      <c r="B1" s="34" t="n"/>
      <c r="C1" s="34" t="n"/>
      <c r="D1" s="34" t="n"/>
      <c r="E1" s="34" t="n"/>
      <c r="F1" s="35" t="n"/>
    </row>
    <row r="2"/>
    <row r="3">
      <c r="A3" s="1" t="inlineStr">
        <is>
          <t>Etapa</t>
        </is>
      </c>
      <c r="B3" s="1" t="inlineStr">
        <is>
          <t>Orientação</t>
        </is>
      </c>
    </row>
    <row r="4" ht="48" customHeight="1">
      <c r="A4" s="29" t="inlineStr">
        <is>
          <t>1. Cadastre os veículos</t>
        </is>
      </c>
      <c r="B4" s="30" t="inlineStr">
        <is>
          <t>Na aba Veículos, preencha veículo, placa, modelo, ano, combustível principal, responsável, cidade base e meta de consumo. Os exemplos podem ser substituídos pelos dados reais da operação.</t>
        </is>
      </c>
    </row>
    <row r="5" ht="48" customHeight="1">
      <c r="A5" s="31" t="inlineStr">
        <is>
          <t>2. Registre um abastecimento</t>
        </is>
      </c>
      <c r="B5" s="32" t="inlineStr">
        <is>
          <t>Na aba Abastecimentos, preencha somente as células amarelas: ID, data, veículo, motorista, cidade, posto, combustível, quilometragens, litros, preço, tanque cheio, pagamento e observações.</t>
        </is>
      </c>
    </row>
    <row r="6" ht="48" customHeight="1">
      <c r="A6" s="29" t="inlineStr">
        <is>
          <t>3. Confira a quilometragem</t>
        </is>
      </c>
      <c r="B6" s="30" t="inlineStr">
        <is>
          <t>A quilometragem atual deve ser maior ou igual à quilometragem anterior. A coluna Validação da quilometragem mostra OK ou VERIFICAR para apoiar a conferência.</t>
        </is>
      </c>
    </row>
    <row r="7" ht="48" customHeight="1">
      <c r="A7" s="31" t="inlineStr">
        <is>
          <t>4. Interprete os indicadores</t>
        </is>
      </c>
      <c r="B7" s="32" t="inlineStr">
        <is>
          <t>Consumo km/L mostra quantos quilômetros o veículo percorreu por litro. Quanto maior, melhor. Custo por km mostra o valor gasto por quilômetro rodado. Consumos abaixo de 8 km/L aparecem em vermelho e iguais ou acima de 12 km/L em verde.</t>
        </is>
      </c>
    </row>
    <row r="8" ht="48" customHeight="1">
      <c r="A8" s="29" t="inlineStr">
        <is>
          <t>5. Consulte o Dashboard</t>
        </is>
      </c>
      <c r="B8" s="30" t="inlineStr">
        <is>
          <t>Selecione o veículo e o período desejados no painel. Os indicadores principais seguem o filtro selecionado. Os gráficos e o resumo comparativo mostram a análise do período informado.</t>
        </is>
      </c>
    </row>
    <row r="9" ht="48" customHeight="1">
      <c r="A9" s="31" t="inlineStr">
        <is>
          <t>6. Mantenha a base atualizada</t>
        </is>
      </c>
      <c r="B9" s="32" t="inlineStr">
        <is>
          <t>Use as linhas preparadas até a linha 101 para novos registros. As fórmulas de valor total, consumo, custo por km, placa, meta e validação já estão prontas.</t>
        </is>
      </c>
    </row>
    <row r="10" ht="48" customHeight="1">
      <c r="A10" s="29" t="inlineStr">
        <is>
          <t>7. Boas práticas</t>
        </is>
      </c>
      <c r="B10" s="30" t="inlineStr">
        <is>
          <t>Registre cada abastecimento no mesmo dia, mantenha os valores em reais e informe observações quando houver trânsito intenso, viagem, manutenção ou qualquer situação que ajude a explicar o consumo.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2026-09-08T19:50:16Z</dcterms:created>
  <dcterms:modified xmlns:dcterms="http://purl.org/dc/terms/" xmlns:xsi="http://www.w3.org/2001/XMLSchema-instance" xsi:type="dcterms:W3CDTF">2026-09-08T19:50:16Z</dcterms:modified>
</cp:coreProperties>
</file>