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ário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2" hidden="1">'Instruções'!$A$12:$B$19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5">
    <numFmt numFmtId="164" formatCode="DD/MM/AAAA"/>
    <numFmt numFmtId="165" formatCode="hh:mm"/>
    <numFmt numFmtId="166" formatCode="0,00"/>
    <numFmt numFmtId="167" formatCode="0,0%"/>
    <numFmt numFmtId="168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ECFDF5"/>
      </patternFill>
    </fill>
    <fill>
      <patternFill patternType="solid">
        <fgColor rgb="0022C55E"/>
      </patternFill>
    </fill>
    <fill>
      <patternFill patternType="solid">
        <fgColor rgb="00DC2626"/>
      </patternFill>
    </fill>
    <fill>
      <patternFill patternType="solid">
        <fgColor rgb="0010B981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/>
    </xf>
    <xf numFmtId="1" fontId="5" fillId="7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" fontId="5" fillId="8" borderId="1" applyAlignment="1" pivotButton="0" quotePrefix="0" xfId="0">
      <alignment horizontal="center" vertical="center"/>
    </xf>
    <xf numFmtId="0" fontId="1" fillId="9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7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EF3C7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categoria</a:t>
            </a:r>
          </a:p>
        </rich>
      </tx>
    </title>
    <plotArea>
      <doughnutChart>
        <varyColors val="1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'Resumo'!$D$4:$D$10</f>
            </numRef>
          </cat>
          <val>
            <numRef>
              <f>'Resumo'!$E$4:$E$10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Compromissos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'Resumo'!I3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'Resumo'!$H$4:$H$6</f>
            </numRef>
          </cat>
          <val>
            <numRef>
              <f>'Resumo'!$I$4:$I$6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Horas agendadas por categoria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'Resumo'!F3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'Resumo'!$D$4:$D$10</f>
            </numRef>
          </cat>
          <val>
            <numRef>
              <f>'Resumo'!$F$4:$F$10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Horas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12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29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Calendario" displayName="TabelaCalendario" ref="A1:N101" headerRowCount="1">
  <autoFilter ref="A1:N101"/>
  <tableColumns count="14">
    <tableColumn id="1" name="ID"/>
    <tableColumn id="2" name="Data"/>
    <tableColumn id="3" name="Hora início"/>
    <tableColumn id="4" name="Hora fim"/>
    <tableColumn id="5" name="Título do compromisso"/>
    <tableColumn id="6" name="Categoria"/>
    <tableColumn id="7" name="Local / Link"/>
    <tableColumn id="8" name="Responsável"/>
    <tableColumn id="9" name="Prioridade"/>
    <tableColumn id="10" name="Status"/>
    <tableColumn id="11" name="Duração (h)"/>
    <tableColumn id="12" name="Dias até o evento"/>
    <tableColumn id="13" name="Situação automática"/>
    <tableColumn id="14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D4ED8"/>
    <outlinePr summaryBelow="1" summaryRight="1"/>
    <pageSetUpPr/>
  </sheetPr>
  <dimension ref="A1:N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13" customWidth="1" min="4" max="4"/>
    <col width="34" customWidth="1" min="5" max="5"/>
    <col width="21" customWidth="1" min="6" max="6"/>
    <col width="30" customWidth="1" min="7" max="7"/>
    <col width="23" customWidth="1" min="8" max="8"/>
    <col width="14" customWidth="1" min="9" max="9"/>
    <col width="15" customWidth="1" min="10" max="10"/>
    <col width="14" customWidth="1" min="11" max="11"/>
    <col width="18" customWidth="1" min="12" max="12"/>
    <col width="22" customWidth="1" min="13" max="13"/>
    <col width="36" customWidth="1" min="14" max="14"/>
  </cols>
  <sheetData>
    <row r="1" ht="30" customHeight="1">
      <c r="A1" s="1" t="inlineStr">
        <is>
          <t>ID</t>
        </is>
      </c>
      <c r="B1" s="1" t="inlineStr">
        <is>
          <t>Data</t>
        </is>
      </c>
      <c r="C1" s="1" t="inlineStr">
        <is>
          <t>Hora início</t>
        </is>
      </c>
      <c r="D1" s="1" t="inlineStr">
        <is>
          <t>Hora fim</t>
        </is>
      </c>
      <c r="E1" s="1" t="inlineStr">
        <is>
          <t>Título do compromisso</t>
        </is>
      </c>
      <c r="F1" s="1" t="inlineStr">
        <is>
          <t>Categoria</t>
        </is>
      </c>
      <c r="G1" s="1" t="inlineStr">
        <is>
          <t>Local / Link</t>
        </is>
      </c>
      <c r="H1" s="1" t="inlineStr">
        <is>
          <t>Responsável</t>
        </is>
      </c>
      <c r="I1" s="1" t="inlineStr">
        <is>
          <t>Prioridade</t>
        </is>
      </c>
      <c r="J1" s="1" t="inlineStr">
        <is>
          <t>Status</t>
        </is>
      </c>
      <c r="K1" s="1" t="inlineStr">
        <is>
          <t>Duração (h)</t>
        </is>
      </c>
      <c r="L1" s="1" t="inlineStr">
        <is>
          <t>Dias até o evento</t>
        </is>
      </c>
      <c r="M1" s="1" t="inlineStr">
        <is>
          <t>Situação automática</t>
        </is>
      </c>
      <c r="N1" s="1" t="inlineStr">
        <is>
          <t>Observações</t>
        </is>
      </c>
    </row>
    <row r="2">
      <c r="A2" s="2" t="n">
        <v>1</v>
      </c>
      <c r="B2" s="33" t="n">
        <v>46273</v>
      </c>
      <c r="C2" s="27" t="n">
        <v>0.3333333333333333</v>
      </c>
      <c r="D2" s="27" t="n">
        <v>0.375</v>
      </c>
      <c r="E2" s="5" t="inlineStr">
        <is>
          <t>Reunião de planejamento</t>
        </is>
      </c>
      <c r="F2" s="5" t="inlineStr">
        <is>
          <t>Trabalho</t>
        </is>
      </c>
      <c r="G2" s="5" t="inlineStr">
        <is>
          <t>São Paulo</t>
        </is>
      </c>
      <c r="H2" s="5" t="inlineStr">
        <is>
          <t>João Silva</t>
        </is>
      </c>
      <c r="I2" s="6">
        <f>IF(F2="","",IFERROR(VLOOKUP(F2,'Instruções'!$A$13:$B$19,2,FALSE),"Média"))</f>
        <v/>
      </c>
      <c r="J2" s="2" t="inlineStr">
        <is>
          <t>Concluído</t>
        </is>
      </c>
      <c r="K2" s="28">
        <f>IF(OR(C2="",D2=""),"",IFERROR((D2-C2)*24,0))</f>
        <v/>
      </c>
      <c r="L2" s="8">
        <f>IF(B2="","",B2-TODAY())</f>
        <v/>
      </c>
      <c r="M2" s="6">
        <f>IF(B2="","",IF(J2="Concluído","Concluído",IF(B2&lt;TODAY(),"Atrasado",IF(B2=TODAY(),"Hoje","Agendado"))))</f>
        <v/>
      </c>
      <c r="N2" s="5" t="inlineStr">
        <is>
          <t>Pauta revisada e próximos passos definidos.</t>
        </is>
      </c>
    </row>
    <row r="3">
      <c r="A3" s="2" t="n">
        <v>2</v>
      </c>
      <c r="B3" s="33" t="n">
        <v>46274</v>
      </c>
      <c r="C3" s="27" t="n">
        <v>0.3958333333333333</v>
      </c>
      <c r="D3" s="27" t="n">
        <v>0.4375</v>
      </c>
      <c r="E3" s="5" t="inlineStr">
        <is>
          <t>Consulta médica</t>
        </is>
      </c>
      <c r="F3" s="5" t="inlineStr">
        <is>
          <t>Saúde</t>
        </is>
      </c>
      <c r="G3" s="5" t="inlineStr">
        <is>
          <t>Belo Horizonte</t>
        </is>
      </c>
      <c r="H3" s="5" t="inlineStr">
        <is>
          <t>Maria Oliveira</t>
        </is>
      </c>
      <c r="I3" s="6">
        <f>IF(F3="","",IFERROR(VLOOKUP(F3,'Instruções'!$A$13:$B$19,2,FALSE),"Média"))</f>
        <v/>
      </c>
      <c r="J3" s="2" t="inlineStr">
        <is>
          <t>Agendado</t>
        </is>
      </c>
      <c r="K3" s="28">
        <f>IF(OR(C3="",D3=""),"",IFERROR((D3-C3)*24,0))</f>
        <v/>
      </c>
      <c r="L3" s="8">
        <f>IF(B3="","",B3-TODAY())</f>
        <v/>
      </c>
      <c r="M3" s="6">
        <f>IF(B3="","",IF(J3="Concluído","Concluído",IF(B3&lt;TODAY(),"Atrasado",IF(B3=TODAY(),"Hoje","Agendado"))))</f>
        <v/>
      </c>
      <c r="N3" s="5" t="inlineStr">
        <is>
          <t>Levar documentos e resultados de exames.</t>
        </is>
      </c>
    </row>
    <row r="4">
      <c r="A4" s="2" t="n">
        <v>3</v>
      </c>
      <c r="B4" s="33" t="n">
        <v>46275</v>
      </c>
      <c r="C4" s="27" t="n">
        <v>0.5833333333333334</v>
      </c>
      <c r="D4" s="27" t="n">
        <v>0.6041666666666666</v>
      </c>
      <c r="E4" s="5" t="inlineStr">
        <is>
          <t>Pagar conta de luz</t>
        </is>
      </c>
      <c r="F4" s="5" t="inlineStr">
        <is>
          <t>Finanças</t>
        </is>
      </c>
      <c r="G4" s="5" t="inlineStr">
        <is>
          <t>Curitiba</t>
        </is>
      </c>
      <c r="H4" s="5" t="inlineStr">
        <is>
          <t>Pedro Santos</t>
        </is>
      </c>
      <c r="I4" s="6">
        <f>IF(F4="","",IFERROR(VLOOKUP(F4,'Instruções'!$A$13:$B$19,2,FALSE),"Média"))</f>
        <v/>
      </c>
      <c r="J4" s="2" t="inlineStr">
        <is>
          <t>Agendado</t>
        </is>
      </c>
      <c r="K4" s="28">
        <f>IF(OR(C4="",D4=""),"",IFERROR((D4-C4)*24,0))</f>
        <v/>
      </c>
      <c r="L4" s="8">
        <f>IF(B4="","",B4-TODAY())</f>
        <v/>
      </c>
      <c r="M4" s="6">
        <f>IF(B4="","",IF(J4="Concluído","Concluído",IF(B4&lt;TODAY(),"Atrasado",IF(B4=TODAY(),"Hoje","Agendado"))))</f>
        <v/>
      </c>
      <c r="N4" s="5" t="inlineStr">
        <is>
          <t>Conferir valor e data de vencimento.</t>
        </is>
      </c>
    </row>
    <row r="5">
      <c r="A5" s="2" t="n">
        <v>4</v>
      </c>
      <c r="B5" s="33" t="n">
        <v>46276</v>
      </c>
      <c r="C5" s="27" t="n">
        <v>0.7916666666666666</v>
      </c>
      <c r="D5" s="27" t="n">
        <v>0.8541666666666666</v>
      </c>
      <c r="E5" s="5" t="inlineStr">
        <is>
          <t>Aula de inglês</t>
        </is>
      </c>
      <c r="F5" s="5" t="inlineStr">
        <is>
          <t>Estudos</t>
        </is>
      </c>
      <c r="G5" s="5" t="inlineStr">
        <is>
          <t>Rio de Janeiro</t>
        </is>
      </c>
      <c r="H5" s="5" t="inlineStr">
        <is>
          <t>Ana Souza</t>
        </is>
      </c>
      <c r="I5" s="6">
        <f>IF(F5="","",IFERROR(VLOOKUP(F5,'Instruções'!$A$13:$B$19,2,FALSE),"Média"))</f>
        <v/>
      </c>
      <c r="J5" s="2" t="inlineStr">
        <is>
          <t>Agendado</t>
        </is>
      </c>
      <c r="K5" s="28">
        <f>IF(OR(C5="",D5=""),"",IFERROR((D5-C5)*24,0))</f>
        <v/>
      </c>
      <c r="L5" s="8">
        <f>IF(B5="","",B5-TODAY())</f>
        <v/>
      </c>
      <c r="M5" s="6">
        <f>IF(B5="","",IF(J5="Concluído","Concluído",IF(B5&lt;TODAY(),"Atrasado",IF(B5=TODAY(),"Hoje","Agendado"))))</f>
        <v/>
      </c>
      <c r="N5" s="5" t="inlineStr">
        <is>
          <t>Revisar lição da unidade anterior.</t>
        </is>
      </c>
    </row>
    <row r="6">
      <c r="A6" s="2" t="n">
        <v>5</v>
      </c>
      <c r="B6" s="33" t="n">
        <v>46277</v>
      </c>
      <c r="C6" s="27" t="n">
        <v>0.5</v>
      </c>
      <c r="D6" s="27" t="n">
        <v>0.625</v>
      </c>
      <c r="E6" s="5" t="inlineStr">
        <is>
          <t>Aniversário da família</t>
        </is>
      </c>
      <c r="F6" s="5" t="inlineStr">
        <is>
          <t>Pessoal</t>
        </is>
      </c>
      <c r="G6" s="5" t="inlineStr">
        <is>
          <t>Salvador</t>
        </is>
      </c>
      <c r="H6" s="5" t="inlineStr">
        <is>
          <t>Carlos Pereira</t>
        </is>
      </c>
      <c r="I6" s="6">
        <f>IF(F6="","",IFERROR(VLOOKUP(F6,'Instruções'!$A$13:$B$19,2,FALSE),"Média"))</f>
        <v/>
      </c>
      <c r="J6" s="2" t="inlineStr">
        <is>
          <t>Agendado</t>
        </is>
      </c>
      <c r="K6" s="28">
        <f>IF(OR(C6="",D6=""),"",IFERROR((D6-C6)*24,0))</f>
        <v/>
      </c>
      <c r="L6" s="8">
        <f>IF(B6="","",B6-TODAY())</f>
        <v/>
      </c>
      <c r="M6" s="6">
        <f>IF(B6="","",IF(J6="Concluído","Concluído",IF(B6&lt;TODAY(),"Atrasado",IF(B6=TODAY(),"Hoje","Agendado"))))</f>
        <v/>
      </c>
      <c r="N6" s="5" t="inlineStr">
        <is>
          <t>Confirmar presença e organizar presente.</t>
        </is>
      </c>
    </row>
    <row r="7">
      <c r="A7" s="2" t="n">
        <v>6</v>
      </c>
      <c r="B7" s="33" t="n">
        <v>46279</v>
      </c>
      <c r="C7" s="27" t="n">
        <v>0.4166666666666667</v>
      </c>
      <c r="D7" s="27" t="n">
        <v>0.5</v>
      </c>
      <c r="E7" s="5" t="inlineStr">
        <is>
          <t>Entrega do relatório mensal</t>
        </is>
      </c>
      <c r="F7" s="5" t="inlineStr">
        <is>
          <t>Trabalho</t>
        </is>
      </c>
      <c r="G7" s="5" t="inlineStr">
        <is>
          <t>Porto Alegre</t>
        </is>
      </c>
      <c r="H7" s="5" t="inlineStr">
        <is>
          <t>Juliana Costa</t>
        </is>
      </c>
      <c r="I7" s="6">
        <f>IF(F7="","",IFERROR(VLOOKUP(F7,'Instruções'!$A$13:$B$19,2,FALSE),"Média"))</f>
        <v/>
      </c>
      <c r="J7" s="2" t="inlineStr">
        <is>
          <t>Agendado</t>
        </is>
      </c>
      <c r="K7" s="28">
        <f>IF(OR(C7="",D7=""),"",IFERROR((D7-C7)*24,0))</f>
        <v/>
      </c>
      <c r="L7" s="8">
        <f>IF(B7="","",B7-TODAY())</f>
        <v/>
      </c>
      <c r="M7" s="6">
        <f>IF(B7="","",IF(J7="Concluído","Concluído",IF(B7&lt;TODAY(),"Atrasado",IF(B7=TODAY(),"Hoje","Agendado"))))</f>
        <v/>
      </c>
      <c r="N7" s="5" t="inlineStr">
        <is>
          <t>Validar indicadores antes do envio.</t>
        </is>
      </c>
    </row>
    <row r="8">
      <c r="A8" s="2" t="n">
        <v>7</v>
      </c>
      <c r="B8" s="33" t="n">
        <v>46280</v>
      </c>
      <c r="C8" s="27" t="n">
        <v>0.3541666666666667</v>
      </c>
      <c r="D8" s="27" t="n">
        <v>0.4166666666666667</v>
      </c>
      <c r="E8" s="5" t="inlineStr">
        <is>
          <t>Revisão do carro</t>
        </is>
      </c>
      <c r="F8" s="5" t="inlineStr">
        <is>
          <t>Casa e manutenção</t>
        </is>
      </c>
      <c r="G8" s="5" t="inlineStr">
        <is>
          <t>Campinas</t>
        </is>
      </c>
      <c r="H8" s="5" t="inlineStr">
        <is>
          <t>Rafael Almeida</t>
        </is>
      </c>
      <c r="I8" s="6">
        <f>IF(F8="","",IFERROR(VLOOKUP(F8,'Instruções'!$A$13:$B$19,2,FALSE),"Média"))</f>
        <v/>
      </c>
      <c r="J8" s="2" t="inlineStr">
        <is>
          <t>Agendado</t>
        </is>
      </c>
      <c r="K8" s="28">
        <f>IF(OR(C8="",D8=""),"",IFERROR((D8-C8)*24,0))</f>
        <v/>
      </c>
      <c r="L8" s="8">
        <f>IF(B8="","",B8-TODAY())</f>
        <v/>
      </c>
      <c r="M8" s="6">
        <f>IF(B8="","",IF(J8="Concluído","Concluído",IF(B8&lt;TODAY(),"Atrasado",IF(B8=TODAY(),"Hoje","Agendado"))))</f>
        <v/>
      </c>
      <c r="N8" s="5" t="inlineStr">
        <is>
          <t>Solicitar orçamento de itens adicionais.</t>
        </is>
      </c>
    </row>
    <row r="9">
      <c r="A9" s="2" t="n">
        <v>8</v>
      </c>
      <c r="B9" s="33" t="n">
        <v>46281</v>
      </c>
      <c r="C9" s="27" t="n">
        <v>0.2708333333333333</v>
      </c>
      <c r="D9" s="27" t="n">
        <v>0.3125</v>
      </c>
      <c r="E9" s="5" t="inlineStr">
        <is>
          <t>Treino de corrida</t>
        </is>
      </c>
      <c r="F9" s="5" t="inlineStr">
        <is>
          <t>Saúde</t>
        </is>
      </c>
      <c r="G9" s="5" t="inlineStr">
        <is>
          <t>Recife</t>
        </is>
      </c>
      <c r="H9" s="5" t="inlineStr">
        <is>
          <t>Camila Ferreira</t>
        </is>
      </c>
      <c r="I9" s="6">
        <f>IF(F9="","",IFERROR(VLOOKUP(F9,'Instruções'!$A$13:$B$19,2,FALSE),"Média"))</f>
        <v/>
      </c>
      <c r="J9" s="2" t="inlineStr">
        <is>
          <t>Agendado</t>
        </is>
      </c>
      <c r="K9" s="28">
        <f>IF(OR(C9="",D9=""),"",IFERROR((D9-C9)*24,0))</f>
        <v/>
      </c>
      <c r="L9" s="8">
        <f>IF(B9="","",B9-TODAY())</f>
        <v/>
      </c>
      <c r="M9" s="6">
        <f>IF(B9="","",IF(J9="Concluído","Concluído",IF(B9&lt;TODAY(),"Atrasado",IF(B9=TODAY(),"Hoje","Agendado"))))</f>
        <v/>
      </c>
      <c r="N9" s="5" t="inlineStr">
        <is>
          <t>Separar roupa e garrafa de água.</t>
        </is>
      </c>
    </row>
    <row r="10">
      <c r="A10" s="2" t="n">
        <v>9</v>
      </c>
      <c r="B10" s="33" t="n">
        <v>46283</v>
      </c>
      <c r="C10" s="27" t="n">
        <v>0.6666666666666666</v>
      </c>
      <c r="D10" s="27" t="n">
        <v>0.6875</v>
      </c>
      <c r="E10" s="5" t="inlineStr">
        <is>
          <t>Renovar assinatura de internet</t>
        </is>
      </c>
      <c r="F10" s="5" t="inlineStr">
        <is>
          <t>Finanças</t>
        </is>
      </c>
      <c r="G10" s="5" t="inlineStr">
        <is>
          <t>Fortaleza</t>
        </is>
      </c>
      <c r="H10" s="5" t="inlineStr">
        <is>
          <t>Lucas Rodrigues</t>
        </is>
      </c>
      <c r="I10" s="6">
        <f>IF(F10="","",IFERROR(VLOOKUP(F10,'Instruções'!$A$13:$B$19,2,FALSE),"Média"))</f>
        <v/>
      </c>
      <c r="J10" s="2" t="inlineStr">
        <is>
          <t>Agendado</t>
        </is>
      </c>
      <c r="K10" s="28">
        <f>IF(OR(C10="",D10=""),"",IFERROR((D10-C10)*24,0))</f>
        <v/>
      </c>
      <c r="L10" s="8">
        <f>IF(B10="","",B10-TODAY())</f>
        <v/>
      </c>
      <c r="M10" s="6">
        <f>IF(B10="","",IF(J10="Concluído","Concluído",IF(B10&lt;TODAY(),"Atrasado",IF(B10=TODAY(),"Hoje","Agendado"))))</f>
        <v/>
      </c>
      <c r="N10" s="5" t="inlineStr">
        <is>
          <t>Comparar planos antes da renovação.</t>
        </is>
      </c>
    </row>
    <row r="11">
      <c r="A11" s="2" t="n">
        <v>10</v>
      </c>
      <c r="B11" s="33" t="n">
        <v>46285</v>
      </c>
      <c r="C11" s="27" t="n">
        <v>0.2916666666666667</v>
      </c>
      <c r="D11" s="27" t="n">
        <v>0.4583333333333333</v>
      </c>
      <c r="E11" s="5" t="inlineStr">
        <is>
          <t>Viagem para Brasília</t>
        </is>
      </c>
      <c r="F11" s="5" t="inlineStr">
        <is>
          <t>Viagem</t>
        </is>
      </c>
      <c r="G11" s="5" t="inlineStr">
        <is>
          <t>Brasília</t>
        </is>
      </c>
      <c r="H11" s="5" t="inlineStr">
        <is>
          <t>Fernanda Lima</t>
        </is>
      </c>
      <c r="I11" s="6">
        <f>IF(F11="","",IFERROR(VLOOKUP(F11,'Instruções'!$A$13:$B$19,2,FALSE),"Média"))</f>
        <v/>
      </c>
      <c r="J11" s="2" t="inlineStr">
        <is>
          <t>Agendado</t>
        </is>
      </c>
      <c r="K11" s="28">
        <f>IF(OR(C11="",D11=""),"",IFERROR((D11-C11)*24,0))</f>
        <v/>
      </c>
      <c r="L11" s="8">
        <f>IF(B11="","",B11-TODAY())</f>
        <v/>
      </c>
      <c r="M11" s="6">
        <f>IF(B11="","",IF(J11="Concluído","Concluído",IF(B11&lt;TODAY(),"Atrasado",IF(B11=TODAY(),"Hoje","Agendado"))))</f>
        <v/>
      </c>
      <c r="N11" s="5" t="inlineStr">
        <is>
          <t>Confirmar hospedagem e documentos.</t>
        </is>
      </c>
    </row>
    <row r="12">
      <c r="A12" s="2" t="n"/>
      <c r="B12" s="33" t="n"/>
      <c r="C12" s="27" t="n"/>
      <c r="D12" s="27" t="n"/>
      <c r="E12" s="5" t="n"/>
      <c r="F12" s="5" t="n"/>
      <c r="G12" s="5" t="n"/>
      <c r="H12" s="5" t="n"/>
      <c r="I12" s="6">
        <f>IF(F12="","",IFERROR(VLOOKUP(F12,'Instruções'!$A$13:$B$19,2,FALSE),"Média"))</f>
        <v/>
      </c>
      <c r="J12" s="2" t="n"/>
      <c r="K12" s="28">
        <f>IF(OR(C12="",D12=""),"",IFERROR((D12-C12)*24,0))</f>
        <v/>
      </c>
      <c r="L12" s="8">
        <f>IF(B12="","",B12-TODAY())</f>
        <v/>
      </c>
      <c r="M12" s="6">
        <f>IF(B12="","",IF(J12="Concluído","Concluído",IF(B12&lt;TODAY(),"Atrasado",IF(B12=TODAY(),"Hoje","Agendado"))))</f>
        <v/>
      </c>
      <c r="N12" s="5" t="n"/>
    </row>
    <row r="13">
      <c r="A13" s="2" t="n"/>
      <c r="B13" s="33" t="n"/>
      <c r="C13" s="27" t="n"/>
      <c r="D13" s="27" t="n"/>
      <c r="E13" s="5" t="n"/>
      <c r="F13" s="5" t="n"/>
      <c r="G13" s="5" t="n"/>
      <c r="H13" s="5" t="n"/>
      <c r="I13" s="6">
        <f>IF(F13="","",IFERROR(VLOOKUP(F13,'Instruções'!$A$13:$B$19,2,FALSE),"Média"))</f>
        <v/>
      </c>
      <c r="J13" s="2" t="n"/>
      <c r="K13" s="28">
        <f>IF(OR(C13="",D13=""),"",IFERROR((D13-C13)*24,0))</f>
        <v/>
      </c>
      <c r="L13" s="8">
        <f>IF(B13="","",B13-TODAY())</f>
        <v/>
      </c>
      <c r="M13" s="6">
        <f>IF(B13="","",IF(J13="Concluído","Concluído",IF(B13&lt;TODAY(),"Atrasado",IF(B13=TODAY(),"Hoje","Agendado"))))</f>
        <v/>
      </c>
      <c r="N13" s="5" t="n"/>
    </row>
    <row r="14">
      <c r="A14" s="2" t="n"/>
      <c r="B14" s="33" t="n"/>
      <c r="C14" s="27" t="n"/>
      <c r="D14" s="27" t="n"/>
      <c r="E14" s="5" t="n"/>
      <c r="F14" s="5" t="n"/>
      <c r="G14" s="5" t="n"/>
      <c r="H14" s="5" t="n"/>
      <c r="I14" s="6">
        <f>IF(F14="","",IFERROR(VLOOKUP(F14,'Instruções'!$A$13:$B$19,2,FALSE),"Média"))</f>
        <v/>
      </c>
      <c r="J14" s="2" t="n"/>
      <c r="K14" s="28">
        <f>IF(OR(C14="",D14=""),"",IFERROR((D14-C14)*24,0))</f>
        <v/>
      </c>
      <c r="L14" s="8">
        <f>IF(B14="","",B14-TODAY())</f>
        <v/>
      </c>
      <c r="M14" s="6">
        <f>IF(B14="","",IF(J14="Concluído","Concluído",IF(B14&lt;TODAY(),"Atrasado",IF(B14=TODAY(),"Hoje","Agendado"))))</f>
        <v/>
      </c>
      <c r="N14" s="5" t="n"/>
    </row>
    <row r="15">
      <c r="A15" s="2" t="n"/>
      <c r="B15" s="33" t="n"/>
      <c r="C15" s="27" t="n"/>
      <c r="D15" s="27" t="n"/>
      <c r="E15" s="5" t="n"/>
      <c r="F15" s="5" t="n"/>
      <c r="G15" s="5" t="n"/>
      <c r="H15" s="5" t="n"/>
      <c r="I15" s="6">
        <f>IF(F15="","",IFERROR(VLOOKUP(F15,'Instruções'!$A$13:$B$19,2,FALSE),"Média"))</f>
        <v/>
      </c>
      <c r="J15" s="2" t="n"/>
      <c r="K15" s="28">
        <f>IF(OR(C15="",D15=""),"",IFERROR((D15-C15)*24,0))</f>
        <v/>
      </c>
      <c r="L15" s="8">
        <f>IF(B15="","",B15-TODAY())</f>
        <v/>
      </c>
      <c r="M15" s="6">
        <f>IF(B15="","",IF(J15="Concluído","Concluído",IF(B15&lt;TODAY(),"Atrasado",IF(B15=TODAY(),"Hoje","Agendado"))))</f>
        <v/>
      </c>
      <c r="N15" s="5" t="n"/>
    </row>
    <row r="16">
      <c r="A16" s="2" t="n"/>
      <c r="B16" s="33" t="n"/>
      <c r="C16" s="27" t="n"/>
      <c r="D16" s="27" t="n"/>
      <c r="E16" s="5" t="n"/>
      <c r="F16" s="5" t="n"/>
      <c r="G16" s="5" t="n"/>
      <c r="H16" s="5" t="n"/>
      <c r="I16" s="6">
        <f>IF(F16="","",IFERROR(VLOOKUP(F16,'Instruções'!$A$13:$B$19,2,FALSE),"Média"))</f>
        <v/>
      </c>
      <c r="J16" s="2" t="n"/>
      <c r="K16" s="28">
        <f>IF(OR(C16="",D16=""),"",IFERROR((D16-C16)*24,0))</f>
        <v/>
      </c>
      <c r="L16" s="8">
        <f>IF(B16="","",B16-TODAY())</f>
        <v/>
      </c>
      <c r="M16" s="6">
        <f>IF(B16="","",IF(J16="Concluído","Concluído",IF(B16&lt;TODAY(),"Atrasado",IF(B16=TODAY(),"Hoje","Agendado"))))</f>
        <v/>
      </c>
      <c r="N16" s="5" t="n"/>
    </row>
    <row r="17">
      <c r="A17" s="2" t="n"/>
      <c r="B17" s="33" t="n"/>
      <c r="C17" s="27" t="n"/>
      <c r="D17" s="27" t="n"/>
      <c r="E17" s="5" t="n"/>
      <c r="F17" s="5" t="n"/>
      <c r="G17" s="5" t="n"/>
      <c r="H17" s="5" t="n"/>
      <c r="I17" s="6">
        <f>IF(F17="","",IFERROR(VLOOKUP(F17,'Instruções'!$A$13:$B$19,2,FALSE),"Média"))</f>
        <v/>
      </c>
      <c r="J17" s="2" t="n"/>
      <c r="K17" s="28">
        <f>IF(OR(C17="",D17=""),"",IFERROR((D17-C17)*24,0))</f>
        <v/>
      </c>
      <c r="L17" s="8">
        <f>IF(B17="","",B17-TODAY())</f>
        <v/>
      </c>
      <c r="M17" s="6">
        <f>IF(B17="","",IF(J17="Concluído","Concluído",IF(B17&lt;TODAY(),"Atrasado",IF(B17=TODAY(),"Hoje","Agendado"))))</f>
        <v/>
      </c>
      <c r="N17" s="5" t="n"/>
    </row>
    <row r="18">
      <c r="A18" s="2" t="n"/>
      <c r="B18" s="33" t="n"/>
      <c r="C18" s="27" t="n"/>
      <c r="D18" s="27" t="n"/>
      <c r="E18" s="5" t="n"/>
      <c r="F18" s="5" t="n"/>
      <c r="G18" s="5" t="n"/>
      <c r="H18" s="5" t="n"/>
      <c r="I18" s="6">
        <f>IF(F18="","",IFERROR(VLOOKUP(F18,'Instruções'!$A$13:$B$19,2,FALSE),"Média"))</f>
        <v/>
      </c>
      <c r="J18" s="2" t="n"/>
      <c r="K18" s="28">
        <f>IF(OR(C18="",D18=""),"",IFERROR((D18-C18)*24,0))</f>
        <v/>
      </c>
      <c r="L18" s="8">
        <f>IF(B18="","",B18-TODAY())</f>
        <v/>
      </c>
      <c r="M18" s="6">
        <f>IF(B18="","",IF(J18="Concluído","Concluído",IF(B18&lt;TODAY(),"Atrasado",IF(B18=TODAY(),"Hoje","Agendado"))))</f>
        <v/>
      </c>
      <c r="N18" s="5" t="n"/>
    </row>
    <row r="19">
      <c r="A19" s="2" t="n"/>
      <c r="B19" s="33" t="n"/>
      <c r="C19" s="27" t="n"/>
      <c r="D19" s="27" t="n"/>
      <c r="E19" s="5" t="n"/>
      <c r="F19" s="5" t="n"/>
      <c r="G19" s="5" t="n"/>
      <c r="H19" s="5" t="n"/>
      <c r="I19" s="6">
        <f>IF(F19="","",IFERROR(VLOOKUP(F19,'Instruções'!$A$13:$B$19,2,FALSE),"Média"))</f>
        <v/>
      </c>
      <c r="J19" s="2" t="n"/>
      <c r="K19" s="28">
        <f>IF(OR(C19="",D19=""),"",IFERROR((D19-C19)*24,0))</f>
        <v/>
      </c>
      <c r="L19" s="8">
        <f>IF(B19="","",B19-TODAY())</f>
        <v/>
      </c>
      <c r="M19" s="6">
        <f>IF(B19="","",IF(J19="Concluído","Concluído",IF(B19&lt;TODAY(),"Atrasado",IF(B19=TODAY(),"Hoje","Agendado"))))</f>
        <v/>
      </c>
      <c r="N19" s="5" t="n"/>
    </row>
    <row r="20">
      <c r="A20" s="2" t="n"/>
      <c r="B20" s="33" t="n"/>
      <c r="C20" s="27" t="n"/>
      <c r="D20" s="27" t="n"/>
      <c r="E20" s="5" t="n"/>
      <c r="F20" s="5" t="n"/>
      <c r="G20" s="5" t="n"/>
      <c r="H20" s="5" t="n"/>
      <c r="I20" s="6">
        <f>IF(F20="","",IFERROR(VLOOKUP(F20,'Instruções'!$A$13:$B$19,2,FALSE),"Média"))</f>
        <v/>
      </c>
      <c r="J20" s="2" t="n"/>
      <c r="K20" s="28">
        <f>IF(OR(C20="",D20=""),"",IFERROR((D20-C20)*24,0))</f>
        <v/>
      </c>
      <c r="L20" s="8">
        <f>IF(B20="","",B20-TODAY())</f>
        <v/>
      </c>
      <c r="M20" s="6">
        <f>IF(B20="","",IF(J20="Concluído","Concluído",IF(B20&lt;TODAY(),"Atrasado",IF(B20=TODAY(),"Hoje","Agendado"))))</f>
        <v/>
      </c>
      <c r="N20" s="5" t="n"/>
    </row>
    <row r="21">
      <c r="A21" s="2" t="n"/>
      <c r="B21" s="33" t="n"/>
      <c r="C21" s="27" t="n"/>
      <c r="D21" s="27" t="n"/>
      <c r="E21" s="5" t="n"/>
      <c r="F21" s="5" t="n"/>
      <c r="G21" s="5" t="n"/>
      <c r="H21" s="5" t="n"/>
      <c r="I21" s="6">
        <f>IF(F21="","",IFERROR(VLOOKUP(F21,'Instruções'!$A$13:$B$19,2,FALSE),"Média"))</f>
        <v/>
      </c>
      <c r="J21" s="2" t="n"/>
      <c r="K21" s="28">
        <f>IF(OR(C21="",D21=""),"",IFERROR((D21-C21)*24,0))</f>
        <v/>
      </c>
      <c r="L21" s="8">
        <f>IF(B21="","",B21-TODAY())</f>
        <v/>
      </c>
      <c r="M21" s="6">
        <f>IF(B21="","",IF(J21="Concluído","Concluído",IF(B21&lt;TODAY(),"Atrasado",IF(B21=TODAY(),"Hoje","Agendado"))))</f>
        <v/>
      </c>
      <c r="N21" s="5" t="n"/>
    </row>
    <row r="22">
      <c r="A22" s="2" t="n"/>
      <c r="B22" s="33" t="n"/>
      <c r="C22" s="27" t="n"/>
      <c r="D22" s="27" t="n"/>
      <c r="E22" s="5" t="n"/>
      <c r="F22" s="5" t="n"/>
      <c r="G22" s="5" t="n"/>
      <c r="H22" s="5" t="n"/>
      <c r="I22" s="6">
        <f>IF(F22="","",IFERROR(VLOOKUP(F22,'Instruções'!$A$13:$B$19,2,FALSE),"Média"))</f>
        <v/>
      </c>
      <c r="J22" s="2" t="n"/>
      <c r="K22" s="28">
        <f>IF(OR(C22="",D22=""),"",IFERROR((D22-C22)*24,0))</f>
        <v/>
      </c>
      <c r="L22" s="8">
        <f>IF(B22="","",B22-TODAY())</f>
        <v/>
      </c>
      <c r="M22" s="6">
        <f>IF(B22="","",IF(J22="Concluído","Concluído",IF(B22&lt;TODAY(),"Atrasado",IF(B22=TODAY(),"Hoje","Agendado"))))</f>
        <v/>
      </c>
      <c r="N22" s="5" t="n"/>
    </row>
    <row r="23">
      <c r="A23" s="2" t="n"/>
      <c r="B23" s="33" t="n"/>
      <c r="C23" s="27" t="n"/>
      <c r="D23" s="27" t="n"/>
      <c r="E23" s="5" t="n"/>
      <c r="F23" s="5" t="n"/>
      <c r="G23" s="5" t="n"/>
      <c r="H23" s="5" t="n"/>
      <c r="I23" s="6">
        <f>IF(F23="","",IFERROR(VLOOKUP(F23,'Instruções'!$A$13:$B$19,2,FALSE),"Média"))</f>
        <v/>
      </c>
      <c r="J23" s="2" t="n"/>
      <c r="K23" s="28">
        <f>IF(OR(C23="",D23=""),"",IFERROR((D23-C23)*24,0))</f>
        <v/>
      </c>
      <c r="L23" s="8">
        <f>IF(B23="","",B23-TODAY())</f>
        <v/>
      </c>
      <c r="M23" s="6">
        <f>IF(B23="","",IF(J23="Concluído","Concluído",IF(B23&lt;TODAY(),"Atrasado",IF(B23=TODAY(),"Hoje","Agendado"))))</f>
        <v/>
      </c>
      <c r="N23" s="5" t="n"/>
    </row>
    <row r="24">
      <c r="A24" s="2" t="n"/>
      <c r="B24" s="33" t="n"/>
      <c r="C24" s="27" t="n"/>
      <c r="D24" s="27" t="n"/>
      <c r="E24" s="5" t="n"/>
      <c r="F24" s="5" t="n"/>
      <c r="G24" s="5" t="n"/>
      <c r="H24" s="5" t="n"/>
      <c r="I24" s="6">
        <f>IF(F24="","",IFERROR(VLOOKUP(F24,'Instruções'!$A$13:$B$19,2,FALSE),"Média"))</f>
        <v/>
      </c>
      <c r="J24" s="2" t="n"/>
      <c r="K24" s="28">
        <f>IF(OR(C24="",D24=""),"",IFERROR((D24-C24)*24,0))</f>
        <v/>
      </c>
      <c r="L24" s="8">
        <f>IF(B24="","",B24-TODAY())</f>
        <v/>
      </c>
      <c r="M24" s="6">
        <f>IF(B24="","",IF(J24="Concluído","Concluído",IF(B24&lt;TODAY(),"Atrasado",IF(B24=TODAY(),"Hoje","Agendado"))))</f>
        <v/>
      </c>
      <c r="N24" s="5" t="n"/>
    </row>
    <row r="25">
      <c r="A25" s="2" t="n"/>
      <c r="B25" s="33" t="n"/>
      <c r="C25" s="27" t="n"/>
      <c r="D25" s="27" t="n"/>
      <c r="E25" s="5" t="n"/>
      <c r="F25" s="5" t="n"/>
      <c r="G25" s="5" t="n"/>
      <c r="H25" s="5" t="n"/>
      <c r="I25" s="6">
        <f>IF(F25="","",IFERROR(VLOOKUP(F25,'Instruções'!$A$13:$B$19,2,FALSE),"Média"))</f>
        <v/>
      </c>
      <c r="J25" s="2" t="n"/>
      <c r="K25" s="28">
        <f>IF(OR(C25="",D25=""),"",IFERROR((D25-C25)*24,0))</f>
        <v/>
      </c>
      <c r="L25" s="8">
        <f>IF(B25="","",B25-TODAY())</f>
        <v/>
      </c>
      <c r="M25" s="6">
        <f>IF(B25="","",IF(J25="Concluído","Concluído",IF(B25&lt;TODAY(),"Atrasado",IF(B25=TODAY(),"Hoje","Agendado"))))</f>
        <v/>
      </c>
      <c r="N25" s="5" t="n"/>
    </row>
    <row r="26">
      <c r="A26" s="2" t="n"/>
      <c r="B26" s="33" t="n"/>
      <c r="C26" s="27" t="n"/>
      <c r="D26" s="27" t="n"/>
      <c r="E26" s="5" t="n"/>
      <c r="F26" s="5" t="n"/>
      <c r="G26" s="5" t="n"/>
      <c r="H26" s="5" t="n"/>
      <c r="I26" s="6">
        <f>IF(F26="","",IFERROR(VLOOKUP(F26,'Instruções'!$A$13:$B$19,2,FALSE),"Média"))</f>
        <v/>
      </c>
      <c r="J26" s="2" t="n"/>
      <c r="K26" s="28">
        <f>IF(OR(C26="",D26=""),"",IFERROR((D26-C26)*24,0))</f>
        <v/>
      </c>
      <c r="L26" s="8">
        <f>IF(B26="","",B26-TODAY())</f>
        <v/>
      </c>
      <c r="M26" s="6">
        <f>IF(B26="","",IF(J26="Concluído","Concluído",IF(B26&lt;TODAY(),"Atrasado",IF(B26=TODAY(),"Hoje","Agendado"))))</f>
        <v/>
      </c>
      <c r="N26" s="5" t="n"/>
    </row>
    <row r="27">
      <c r="A27" s="2" t="n"/>
      <c r="B27" s="33" t="n"/>
      <c r="C27" s="27" t="n"/>
      <c r="D27" s="27" t="n"/>
      <c r="E27" s="5" t="n"/>
      <c r="F27" s="5" t="n"/>
      <c r="G27" s="5" t="n"/>
      <c r="H27" s="5" t="n"/>
      <c r="I27" s="6">
        <f>IF(F27="","",IFERROR(VLOOKUP(F27,'Instruções'!$A$13:$B$19,2,FALSE),"Média"))</f>
        <v/>
      </c>
      <c r="J27" s="2" t="n"/>
      <c r="K27" s="28">
        <f>IF(OR(C27="",D27=""),"",IFERROR((D27-C27)*24,0))</f>
        <v/>
      </c>
      <c r="L27" s="8">
        <f>IF(B27="","",B27-TODAY())</f>
        <v/>
      </c>
      <c r="M27" s="6">
        <f>IF(B27="","",IF(J27="Concluído","Concluído",IF(B27&lt;TODAY(),"Atrasado",IF(B27=TODAY(),"Hoje","Agendado"))))</f>
        <v/>
      </c>
      <c r="N27" s="5" t="n"/>
    </row>
    <row r="28">
      <c r="A28" s="2" t="n"/>
      <c r="B28" s="33" t="n"/>
      <c r="C28" s="27" t="n"/>
      <c r="D28" s="27" t="n"/>
      <c r="E28" s="5" t="n"/>
      <c r="F28" s="5" t="n"/>
      <c r="G28" s="5" t="n"/>
      <c r="H28" s="5" t="n"/>
      <c r="I28" s="6">
        <f>IF(F28="","",IFERROR(VLOOKUP(F28,'Instruções'!$A$13:$B$19,2,FALSE),"Média"))</f>
        <v/>
      </c>
      <c r="J28" s="2" t="n"/>
      <c r="K28" s="28">
        <f>IF(OR(C28="",D28=""),"",IFERROR((D28-C28)*24,0))</f>
        <v/>
      </c>
      <c r="L28" s="8">
        <f>IF(B28="","",B28-TODAY())</f>
        <v/>
      </c>
      <c r="M28" s="6">
        <f>IF(B28="","",IF(J28="Concluído","Concluído",IF(B28&lt;TODAY(),"Atrasado",IF(B28=TODAY(),"Hoje","Agendado"))))</f>
        <v/>
      </c>
      <c r="N28" s="5" t="n"/>
    </row>
    <row r="29">
      <c r="A29" s="2" t="n"/>
      <c r="B29" s="33" t="n"/>
      <c r="C29" s="27" t="n"/>
      <c r="D29" s="27" t="n"/>
      <c r="E29" s="5" t="n"/>
      <c r="F29" s="5" t="n"/>
      <c r="G29" s="5" t="n"/>
      <c r="H29" s="5" t="n"/>
      <c r="I29" s="6">
        <f>IF(F29="","",IFERROR(VLOOKUP(F29,'Instruções'!$A$13:$B$19,2,FALSE),"Média"))</f>
        <v/>
      </c>
      <c r="J29" s="2" t="n"/>
      <c r="K29" s="28">
        <f>IF(OR(C29="",D29=""),"",IFERROR((D29-C29)*24,0))</f>
        <v/>
      </c>
      <c r="L29" s="8">
        <f>IF(B29="","",B29-TODAY())</f>
        <v/>
      </c>
      <c r="M29" s="6">
        <f>IF(B29="","",IF(J29="Concluído","Concluído",IF(B29&lt;TODAY(),"Atrasado",IF(B29=TODAY(),"Hoje","Agendado"))))</f>
        <v/>
      </c>
      <c r="N29" s="5" t="n"/>
    </row>
    <row r="30">
      <c r="A30" s="2" t="n"/>
      <c r="B30" s="33" t="n"/>
      <c r="C30" s="27" t="n"/>
      <c r="D30" s="27" t="n"/>
      <c r="E30" s="5" t="n"/>
      <c r="F30" s="5" t="n"/>
      <c r="G30" s="5" t="n"/>
      <c r="H30" s="5" t="n"/>
      <c r="I30" s="6">
        <f>IF(F30="","",IFERROR(VLOOKUP(F30,'Instruções'!$A$13:$B$19,2,FALSE),"Média"))</f>
        <v/>
      </c>
      <c r="J30" s="2" t="n"/>
      <c r="K30" s="28">
        <f>IF(OR(C30="",D30=""),"",IFERROR((D30-C30)*24,0))</f>
        <v/>
      </c>
      <c r="L30" s="8">
        <f>IF(B30="","",B30-TODAY())</f>
        <v/>
      </c>
      <c r="M30" s="6">
        <f>IF(B30="","",IF(J30="Concluído","Concluído",IF(B30&lt;TODAY(),"Atrasado",IF(B30=TODAY(),"Hoje","Agendado"))))</f>
        <v/>
      </c>
      <c r="N30" s="5" t="n"/>
    </row>
    <row r="31">
      <c r="A31" s="2" t="n"/>
      <c r="B31" s="33" t="n"/>
      <c r="C31" s="27" t="n"/>
      <c r="D31" s="27" t="n"/>
      <c r="E31" s="5" t="n"/>
      <c r="F31" s="5" t="n"/>
      <c r="G31" s="5" t="n"/>
      <c r="H31" s="5" t="n"/>
      <c r="I31" s="6">
        <f>IF(F31="","",IFERROR(VLOOKUP(F31,'Instruções'!$A$13:$B$19,2,FALSE),"Média"))</f>
        <v/>
      </c>
      <c r="J31" s="2" t="n"/>
      <c r="K31" s="28">
        <f>IF(OR(C31="",D31=""),"",IFERROR((D31-C31)*24,0))</f>
        <v/>
      </c>
      <c r="L31" s="8">
        <f>IF(B31="","",B31-TODAY())</f>
        <v/>
      </c>
      <c r="M31" s="6">
        <f>IF(B31="","",IF(J31="Concluído","Concluído",IF(B31&lt;TODAY(),"Atrasado",IF(B31=TODAY(),"Hoje","Agendado"))))</f>
        <v/>
      </c>
      <c r="N31" s="5" t="n"/>
    </row>
    <row r="32">
      <c r="A32" s="2" t="n"/>
      <c r="B32" s="33" t="n"/>
      <c r="C32" s="27" t="n"/>
      <c r="D32" s="27" t="n"/>
      <c r="E32" s="5" t="n"/>
      <c r="F32" s="5" t="n"/>
      <c r="G32" s="5" t="n"/>
      <c r="H32" s="5" t="n"/>
      <c r="I32" s="6">
        <f>IF(F32="","",IFERROR(VLOOKUP(F32,'Instruções'!$A$13:$B$19,2,FALSE),"Média"))</f>
        <v/>
      </c>
      <c r="J32" s="2" t="n"/>
      <c r="K32" s="28">
        <f>IF(OR(C32="",D32=""),"",IFERROR((D32-C32)*24,0))</f>
        <v/>
      </c>
      <c r="L32" s="8">
        <f>IF(B32="","",B32-TODAY())</f>
        <v/>
      </c>
      <c r="M32" s="6">
        <f>IF(B32="","",IF(J32="Concluído","Concluído",IF(B32&lt;TODAY(),"Atrasado",IF(B32=TODAY(),"Hoje","Agendado"))))</f>
        <v/>
      </c>
      <c r="N32" s="5" t="n"/>
    </row>
    <row r="33">
      <c r="A33" s="2" t="n"/>
      <c r="B33" s="33" t="n"/>
      <c r="C33" s="27" t="n"/>
      <c r="D33" s="27" t="n"/>
      <c r="E33" s="5" t="n"/>
      <c r="F33" s="5" t="n"/>
      <c r="G33" s="5" t="n"/>
      <c r="H33" s="5" t="n"/>
      <c r="I33" s="6">
        <f>IF(F33="","",IFERROR(VLOOKUP(F33,'Instruções'!$A$13:$B$19,2,FALSE),"Média"))</f>
        <v/>
      </c>
      <c r="J33" s="2" t="n"/>
      <c r="K33" s="28">
        <f>IF(OR(C33="",D33=""),"",IFERROR((D33-C33)*24,0))</f>
        <v/>
      </c>
      <c r="L33" s="8">
        <f>IF(B33="","",B33-TODAY())</f>
        <v/>
      </c>
      <c r="M33" s="6">
        <f>IF(B33="","",IF(J33="Concluído","Concluído",IF(B33&lt;TODAY(),"Atrasado",IF(B33=TODAY(),"Hoje","Agendado"))))</f>
        <v/>
      </c>
      <c r="N33" s="5" t="n"/>
    </row>
    <row r="34">
      <c r="A34" s="2" t="n"/>
      <c r="B34" s="33" t="n"/>
      <c r="C34" s="27" t="n"/>
      <c r="D34" s="27" t="n"/>
      <c r="E34" s="5" t="n"/>
      <c r="F34" s="5" t="n"/>
      <c r="G34" s="5" t="n"/>
      <c r="H34" s="5" t="n"/>
      <c r="I34" s="6">
        <f>IF(F34="","",IFERROR(VLOOKUP(F34,'Instruções'!$A$13:$B$19,2,FALSE),"Média"))</f>
        <v/>
      </c>
      <c r="J34" s="2" t="n"/>
      <c r="K34" s="28">
        <f>IF(OR(C34="",D34=""),"",IFERROR((D34-C34)*24,0))</f>
        <v/>
      </c>
      <c r="L34" s="8">
        <f>IF(B34="","",B34-TODAY())</f>
        <v/>
      </c>
      <c r="M34" s="6">
        <f>IF(B34="","",IF(J34="Concluído","Concluído",IF(B34&lt;TODAY(),"Atrasado",IF(B34=TODAY(),"Hoje","Agendado"))))</f>
        <v/>
      </c>
      <c r="N34" s="5" t="n"/>
    </row>
    <row r="35">
      <c r="A35" s="2" t="n"/>
      <c r="B35" s="33" t="n"/>
      <c r="C35" s="27" t="n"/>
      <c r="D35" s="27" t="n"/>
      <c r="E35" s="5" t="n"/>
      <c r="F35" s="5" t="n"/>
      <c r="G35" s="5" t="n"/>
      <c r="H35" s="5" t="n"/>
      <c r="I35" s="6">
        <f>IF(F35="","",IFERROR(VLOOKUP(F35,'Instruções'!$A$13:$B$19,2,FALSE),"Média"))</f>
        <v/>
      </c>
      <c r="J35" s="2" t="n"/>
      <c r="K35" s="28">
        <f>IF(OR(C35="",D35=""),"",IFERROR((D35-C35)*24,0))</f>
        <v/>
      </c>
      <c r="L35" s="8">
        <f>IF(B35="","",B35-TODAY())</f>
        <v/>
      </c>
      <c r="M35" s="6">
        <f>IF(B35="","",IF(J35="Concluído","Concluído",IF(B35&lt;TODAY(),"Atrasado",IF(B35=TODAY(),"Hoje","Agendado"))))</f>
        <v/>
      </c>
      <c r="N35" s="5" t="n"/>
    </row>
    <row r="36">
      <c r="A36" s="2" t="n"/>
      <c r="B36" s="33" t="n"/>
      <c r="C36" s="27" t="n"/>
      <c r="D36" s="27" t="n"/>
      <c r="E36" s="5" t="n"/>
      <c r="F36" s="5" t="n"/>
      <c r="G36" s="5" t="n"/>
      <c r="H36" s="5" t="n"/>
      <c r="I36" s="6">
        <f>IF(F36="","",IFERROR(VLOOKUP(F36,'Instruções'!$A$13:$B$19,2,FALSE),"Média"))</f>
        <v/>
      </c>
      <c r="J36" s="2" t="n"/>
      <c r="K36" s="28">
        <f>IF(OR(C36="",D36=""),"",IFERROR((D36-C36)*24,0))</f>
        <v/>
      </c>
      <c r="L36" s="8">
        <f>IF(B36="","",B36-TODAY())</f>
        <v/>
      </c>
      <c r="M36" s="6">
        <f>IF(B36="","",IF(J36="Concluído","Concluído",IF(B36&lt;TODAY(),"Atrasado",IF(B36=TODAY(),"Hoje","Agendado"))))</f>
        <v/>
      </c>
      <c r="N36" s="5" t="n"/>
    </row>
    <row r="37">
      <c r="A37" s="2" t="n"/>
      <c r="B37" s="33" t="n"/>
      <c r="C37" s="27" t="n"/>
      <c r="D37" s="27" t="n"/>
      <c r="E37" s="5" t="n"/>
      <c r="F37" s="5" t="n"/>
      <c r="G37" s="5" t="n"/>
      <c r="H37" s="5" t="n"/>
      <c r="I37" s="6">
        <f>IF(F37="","",IFERROR(VLOOKUP(F37,'Instruções'!$A$13:$B$19,2,FALSE),"Média"))</f>
        <v/>
      </c>
      <c r="J37" s="2" t="n"/>
      <c r="K37" s="28">
        <f>IF(OR(C37="",D37=""),"",IFERROR((D37-C37)*24,0))</f>
        <v/>
      </c>
      <c r="L37" s="8">
        <f>IF(B37="","",B37-TODAY())</f>
        <v/>
      </c>
      <c r="M37" s="6">
        <f>IF(B37="","",IF(J37="Concluído","Concluído",IF(B37&lt;TODAY(),"Atrasado",IF(B37=TODAY(),"Hoje","Agendado"))))</f>
        <v/>
      </c>
      <c r="N37" s="5" t="n"/>
    </row>
    <row r="38">
      <c r="A38" s="2" t="n"/>
      <c r="B38" s="33" t="n"/>
      <c r="C38" s="27" t="n"/>
      <c r="D38" s="27" t="n"/>
      <c r="E38" s="5" t="n"/>
      <c r="F38" s="5" t="n"/>
      <c r="G38" s="5" t="n"/>
      <c r="H38" s="5" t="n"/>
      <c r="I38" s="6">
        <f>IF(F38="","",IFERROR(VLOOKUP(F38,'Instruções'!$A$13:$B$19,2,FALSE),"Média"))</f>
        <v/>
      </c>
      <c r="J38" s="2" t="n"/>
      <c r="K38" s="28">
        <f>IF(OR(C38="",D38=""),"",IFERROR((D38-C38)*24,0))</f>
        <v/>
      </c>
      <c r="L38" s="8">
        <f>IF(B38="","",B38-TODAY())</f>
        <v/>
      </c>
      <c r="M38" s="6">
        <f>IF(B38="","",IF(J38="Concluído","Concluído",IF(B38&lt;TODAY(),"Atrasado",IF(B38=TODAY(),"Hoje","Agendado"))))</f>
        <v/>
      </c>
      <c r="N38" s="5" t="n"/>
    </row>
    <row r="39">
      <c r="A39" s="2" t="n"/>
      <c r="B39" s="33" t="n"/>
      <c r="C39" s="27" t="n"/>
      <c r="D39" s="27" t="n"/>
      <c r="E39" s="5" t="n"/>
      <c r="F39" s="5" t="n"/>
      <c r="G39" s="5" t="n"/>
      <c r="H39" s="5" t="n"/>
      <c r="I39" s="6">
        <f>IF(F39="","",IFERROR(VLOOKUP(F39,'Instruções'!$A$13:$B$19,2,FALSE),"Média"))</f>
        <v/>
      </c>
      <c r="J39" s="2" t="n"/>
      <c r="K39" s="28">
        <f>IF(OR(C39="",D39=""),"",IFERROR((D39-C39)*24,0))</f>
        <v/>
      </c>
      <c r="L39" s="8">
        <f>IF(B39="","",B39-TODAY())</f>
        <v/>
      </c>
      <c r="M39" s="6">
        <f>IF(B39="","",IF(J39="Concluído","Concluído",IF(B39&lt;TODAY(),"Atrasado",IF(B39=TODAY(),"Hoje","Agendado"))))</f>
        <v/>
      </c>
      <c r="N39" s="5" t="n"/>
    </row>
    <row r="40">
      <c r="A40" s="2" t="n"/>
      <c r="B40" s="33" t="n"/>
      <c r="C40" s="27" t="n"/>
      <c r="D40" s="27" t="n"/>
      <c r="E40" s="5" t="n"/>
      <c r="F40" s="5" t="n"/>
      <c r="G40" s="5" t="n"/>
      <c r="H40" s="5" t="n"/>
      <c r="I40" s="6">
        <f>IF(F40="","",IFERROR(VLOOKUP(F40,'Instruções'!$A$13:$B$19,2,FALSE),"Média"))</f>
        <v/>
      </c>
      <c r="J40" s="2" t="n"/>
      <c r="K40" s="28">
        <f>IF(OR(C40="",D40=""),"",IFERROR((D40-C40)*24,0))</f>
        <v/>
      </c>
      <c r="L40" s="8">
        <f>IF(B40="","",B40-TODAY())</f>
        <v/>
      </c>
      <c r="M40" s="6">
        <f>IF(B40="","",IF(J40="Concluído","Concluído",IF(B40&lt;TODAY(),"Atrasado",IF(B40=TODAY(),"Hoje","Agendado"))))</f>
        <v/>
      </c>
      <c r="N40" s="5" t="n"/>
    </row>
    <row r="41">
      <c r="A41" s="2" t="n"/>
      <c r="B41" s="33" t="n"/>
      <c r="C41" s="27" t="n"/>
      <c r="D41" s="27" t="n"/>
      <c r="E41" s="5" t="n"/>
      <c r="F41" s="5" t="n"/>
      <c r="G41" s="5" t="n"/>
      <c r="H41" s="5" t="n"/>
      <c r="I41" s="6">
        <f>IF(F41="","",IFERROR(VLOOKUP(F41,'Instruções'!$A$13:$B$19,2,FALSE),"Média"))</f>
        <v/>
      </c>
      <c r="J41" s="2" t="n"/>
      <c r="K41" s="28">
        <f>IF(OR(C41="",D41=""),"",IFERROR((D41-C41)*24,0))</f>
        <v/>
      </c>
      <c r="L41" s="8">
        <f>IF(B41="","",B41-TODAY())</f>
        <v/>
      </c>
      <c r="M41" s="6">
        <f>IF(B41="","",IF(J41="Concluído","Concluído",IF(B41&lt;TODAY(),"Atrasado",IF(B41=TODAY(),"Hoje","Agendado"))))</f>
        <v/>
      </c>
      <c r="N41" s="5" t="n"/>
    </row>
    <row r="42">
      <c r="A42" s="2" t="n"/>
      <c r="B42" s="33" t="n"/>
      <c r="C42" s="27" t="n"/>
      <c r="D42" s="27" t="n"/>
      <c r="E42" s="5" t="n"/>
      <c r="F42" s="5" t="n"/>
      <c r="G42" s="5" t="n"/>
      <c r="H42" s="5" t="n"/>
      <c r="I42" s="6">
        <f>IF(F42="","",IFERROR(VLOOKUP(F42,'Instruções'!$A$13:$B$19,2,FALSE),"Média"))</f>
        <v/>
      </c>
      <c r="J42" s="2" t="n"/>
      <c r="K42" s="28">
        <f>IF(OR(C42="",D42=""),"",IFERROR((D42-C42)*24,0))</f>
        <v/>
      </c>
      <c r="L42" s="8">
        <f>IF(B42="","",B42-TODAY())</f>
        <v/>
      </c>
      <c r="M42" s="6">
        <f>IF(B42="","",IF(J42="Concluído","Concluído",IF(B42&lt;TODAY(),"Atrasado",IF(B42=TODAY(),"Hoje","Agendado"))))</f>
        <v/>
      </c>
      <c r="N42" s="5" t="n"/>
    </row>
    <row r="43">
      <c r="A43" s="2" t="n"/>
      <c r="B43" s="33" t="n"/>
      <c r="C43" s="27" t="n"/>
      <c r="D43" s="27" t="n"/>
      <c r="E43" s="5" t="n"/>
      <c r="F43" s="5" t="n"/>
      <c r="G43" s="5" t="n"/>
      <c r="H43" s="5" t="n"/>
      <c r="I43" s="6">
        <f>IF(F43="","",IFERROR(VLOOKUP(F43,'Instruções'!$A$13:$B$19,2,FALSE),"Média"))</f>
        <v/>
      </c>
      <c r="J43" s="2" t="n"/>
      <c r="K43" s="28">
        <f>IF(OR(C43="",D43=""),"",IFERROR((D43-C43)*24,0))</f>
        <v/>
      </c>
      <c r="L43" s="8">
        <f>IF(B43="","",B43-TODAY())</f>
        <v/>
      </c>
      <c r="M43" s="6">
        <f>IF(B43="","",IF(J43="Concluído","Concluído",IF(B43&lt;TODAY(),"Atrasado",IF(B43=TODAY(),"Hoje","Agendado"))))</f>
        <v/>
      </c>
      <c r="N43" s="5" t="n"/>
    </row>
    <row r="44">
      <c r="A44" s="2" t="n"/>
      <c r="B44" s="33" t="n"/>
      <c r="C44" s="27" t="n"/>
      <c r="D44" s="27" t="n"/>
      <c r="E44" s="5" t="n"/>
      <c r="F44" s="5" t="n"/>
      <c r="G44" s="5" t="n"/>
      <c r="H44" s="5" t="n"/>
      <c r="I44" s="6">
        <f>IF(F44="","",IFERROR(VLOOKUP(F44,'Instruções'!$A$13:$B$19,2,FALSE),"Média"))</f>
        <v/>
      </c>
      <c r="J44" s="2" t="n"/>
      <c r="K44" s="28">
        <f>IF(OR(C44="",D44=""),"",IFERROR((D44-C44)*24,0))</f>
        <v/>
      </c>
      <c r="L44" s="8">
        <f>IF(B44="","",B44-TODAY())</f>
        <v/>
      </c>
      <c r="M44" s="6">
        <f>IF(B44="","",IF(J44="Concluído","Concluído",IF(B44&lt;TODAY(),"Atrasado",IF(B44=TODAY(),"Hoje","Agendado"))))</f>
        <v/>
      </c>
      <c r="N44" s="5" t="n"/>
    </row>
    <row r="45">
      <c r="A45" s="2" t="n"/>
      <c r="B45" s="33" t="n"/>
      <c r="C45" s="27" t="n"/>
      <c r="D45" s="27" t="n"/>
      <c r="E45" s="5" t="n"/>
      <c r="F45" s="5" t="n"/>
      <c r="G45" s="5" t="n"/>
      <c r="H45" s="5" t="n"/>
      <c r="I45" s="6">
        <f>IF(F45="","",IFERROR(VLOOKUP(F45,'Instruções'!$A$13:$B$19,2,FALSE),"Média"))</f>
        <v/>
      </c>
      <c r="J45" s="2" t="n"/>
      <c r="K45" s="28">
        <f>IF(OR(C45="",D45=""),"",IFERROR((D45-C45)*24,0))</f>
        <v/>
      </c>
      <c r="L45" s="8">
        <f>IF(B45="","",B45-TODAY())</f>
        <v/>
      </c>
      <c r="M45" s="6">
        <f>IF(B45="","",IF(J45="Concluído","Concluído",IF(B45&lt;TODAY(),"Atrasado",IF(B45=TODAY(),"Hoje","Agendado"))))</f>
        <v/>
      </c>
      <c r="N45" s="5" t="n"/>
    </row>
    <row r="46">
      <c r="A46" s="2" t="n"/>
      <c r="B46" s="33" t="n"/>
      <c r="C46" s="27" t="n"/>
      <c r="D46" s="27" t="n"/>
      <c r="E46" s="5" t="n"/>
      <c r="F46" s="5" t="n"/>
      <c r="G46" s="5" t="n"/>
      <c r="H46" s="5" t="n"/>
      <c r="I46" s="6">
        <f>IF(F46="","",IFERROR(VLOOKUP(F46,'Instruções'!$A$13:$B$19,2,FALSE),"Média"))</f>
        <v/>
      </c>
      <c r="J46" s="2" t="n"/>
      <c r="K46" s="28">
        <f>IF(OR(C46="",D46=""),"",IFERROR((D46-C46)*24,0))</f>
        <v/>
      </c>
      <c r="L46" s="8">
        <f>IF(B46="","",B46-TODAY())</f>
        <v/>
      </c>
      <c r="M46" s="6">
        <f>IF(B46="","",IF(J46="Concluído","Concluído",IF(B46&lt;TODAY(),"Atrasado",IF(B46=TODAY(),"Hoje","Agendado"))))</f>
        <v/>
      </c>
      <c r="N46" s="5" t="n"/>
    </row>
    <row r="47">
      <c r="A47" s="2" t="n"/>
      <c r="B47" s="33" t="n"/>
      <c r="C47" s="27" t="n"/>
      <c r="D47" s="27" t="n"/>
      <c r="E47" s="5" t="n"/>
      <c r="F47" s="5" t="n"/>
      <c r="G47" s="5" t="n"/>
      <c r="H47" s="5" t="n"/>
      <c r="I47" s="6">
        <f>IF(F47="","",IFERROR(VLOOKUP(F47,'Instruções'!$A$13:$B$19,2,FALSE),"Média"))</f>
        <v/>
      </c>
      <c r="J47" s="2" t="n"/>
      <c r="K47" s="28">
        <f>IF(OR(C47="",D47=""),"",IFERROR((D47-C47)*24,0))</f>
        <v/>
      </c>
      <c r="L47" s="8">
        <f>IF(B47="","",B47-TODAY())</f>
        <v/>
      </c>
      <c r="M47" s="6">
        <f>IF(B47="","",IF(J47="Concluído","Concluído",IF(B47&lt;TODAY(),"Atrasado",IF(B47=TODAY(),"Hoje","Agendado"))))</f>
        <v/>
      </c>
      <c r="N47" s="5" t="n"/>
    </row>
    <row r="48">
      <c r="A48" s="2" t="n"/>
      <c r="B48" s="33" t="n"/>
      <c r="C48" s="27" t="n"/>
      <c r="D48" s="27" t="n"/>
      <c r="E48" s="5" t="n"/>
      <c r="F48" s="5" t="n"/>
      <c r="G48" s="5" t="n"/>
      <c r="H48" s="5" t="n"/>
      <c r="I48" s="6">
        <f>IF(F48="","",IFERROR(VLOOKUP(F48,'Instruções'!$A$13:$B$19,2,FALSE),"Média"))</f>
        <v/>
      </c>
      <c r="J48" s="2" t="n"/>
      <c r="K48" s="28">
        <f>IF(OR(C48="",D48=""),"",IFERROR((D48-C48)*24,0))</f>
        <v/>
      </c>
      <c r="L48" s="8">
        <f>IF(B48="","",B48-TODAY())</f>
        <v/>
      </c>
      <c r="M48" s="6">
        <f>IF(B48="","",IF(J48="Concluído","Concluído",IF(B48&lt;TODAY(),"Atrasado",IF(B48=TODAY(),"Hoje","Agendado"))))</f>
        <v/>
      </c>
      <c r="N48" s="5" t="n"/>
    </row>
    <row r="49">
      <c r="A49" s="2" t="n"/>
      <c r="B49" s="33" t="n"/>
      <c r="C49" s="27" t="n"/>
      <c r="D49" s="27" t="n"/>
      <c r="E49" s="5" t="n"/>
      <c r="F49" s="5" t="n"/>
      <c r="G49" s="5" t="n"/>
      <c r="H49" s="5" t="n"/>
      <c r="I49" s="6">
        <f>IF(F49="","",IFERROR(VLOOKUP(F49,'Instruções'!$A$13:$B$19,2,FALSE),"Média"))</f>
        <v/>
      </c>
      <c r="J49" s="2" t="n"/>
      <c r="K49" s="28">
        <f>IF(OR(C49="",D49=""),"",IFERROR((D49-C49)*24,0))</f>
        <v/>
      </c>
      <c r="L49" s="8">
        <f>IF(B49="","",B49-TODAY())</f>
        <v/>
      </c>
      <c r="M49" s="6">
        <f>IF(B49="","",IF(J49="Concluído","Concluído",IF(B49&lt;TODAY(),"Atrasado",IF(B49=TODAY(),"Hoje","Agendado"))))</f>
        <v/>
      </c>
      <c r="N49" s="5" t="n"/>
    </row>
    <row r="50">
      <c r="A50" s="2" t="n"/>
      <c r="B50" s="33" t="n"/>
      <c r="C50" s="27" t="n"/>
      <c r="D50" s="27" t="n"/>
      <c r="E50" s="5" t="n"/>
      <c r="F50" s="5" t="n"/>
      <c r="G50" s="5" t="n"/>
      <c r="H50" s="5" t="n"/>
      <c r="I50" s="6">
        <f>IF(F50="","",IFERROR(VLOOKUP(F50,'Instruções'!$A$13:$B$19,2,FALSE),"Média"))</f>
        <v/>
      </c>
      <c r="J50" s="2" t="n"/>
      <c r="K50" s="28">
        <f>IF(OR(C50="",D50=""),"",IFERROR((D50-C50)*24,0))</f>
        <v/>
      </c>
      <c r="L50" s="8">
        <f>IF(B50="","",B50-TODAY())</f>
        <v/>
      </c>
      <c r="M50" s="6">
        <f>IF(B50="","",IF(J50="Concluído","Concluído",IF(B50&lt;TODAY(),"Atrasado",IF(B50=TODAY(),"Hoje","Agendado"))))</f>
        <v/>
      </c>
      <c r="N50" s="5" t="n"/>
    </row>
    <row r="51">
      <c r="A51" s="2" t="n"/>
      <c r="B51" s="33" t="n"/>
      <c r="C51" s="27" t="n"/>
      <c r="D51" s="27" t="n"/>
      <c r="E51" s="5" t="n"/>
      <c r="F51" s="5" t="n"/>
      <c r="G51" s="5" t="n"/>
      <c r="H51" s="5" t="n"/>
      <c r="I51" s="6">
        <f>IF(F51="","",IFERROR(VLOOKUP(F51,'Instruções'!$A$13:$B$19,2,FALSE),"Média"))</f>
        <v/>
      </c>
      <c r="J51" s="2" t="n"/>
      <c r="K51" s="28">
        <f>IF(OR(C51="",D51=""),"",IFERROR((D51-C51)*24,0))</f>
        <v/>
      </c>
      <c r="L51" s="8">
        <f>IF(B51="","",B51-TODAY())</f>
        <v/>
      </c>
      <c r="M51" s="6">
        <f>IF(B51="","",IF(J51="Concluído","Concluído",IF(B51&lt;TODAY(),"Atrasado",IF(B51=TODAY(),"Hoje","Agendado"))))</f>
        <v/>
      </c>
      <c r="N51" s="5" t="n"/>
    </row>
    <row r="52">
      <c r="A52" s="2" t="n"/>
      <c r="B52" s="33" t="n"/>
      <c r="C52" s="27" t="n"/>
      <c r="D52" s="27" t="n"/>
      <c r="E52" s="5" t="n"/>
      <c r="F52" s="5" t="n"/>
      <c r="G52" s="5" t="n"/>
      <c r="H52" s="5" t="n"/>
      <c r="I52" s="6">
        <f>IF(F52="","",IFERROR(VLOOKUP(F52,'Instruções'!$A$13:$B$19,2,FALSE),"Média"))</f>
        <v/>
      </c>
      <c r="J52" s="2" t="n"/>
      <c r="K52" s="28">
        <f>IF(OR(C52="",D52=""),"",IFERROR((D52-C52)*24,0))</f>
        <v/>
      </c>
      <c r="L52" s="8">
        <f>IF(B52="","",B52-TODAY())</f>
        <v/>
      </c>
      <c r="M52" s="6">
        <f>IF(B52="","",IF(J52="Concluído","Concluído",IF(B52&lt;TODAY(),"Atrasado",IF(B52=TODAY(),"Hoje","Agendado"))))</f>
        <v/>
      </c>
      <c r="N52" s="5" t="n"/>
    </row>
    <row r="53">
      <c r="A53" s="2" t="n"/>
      <c r="B53" s="33" t="n"/>
      <c r="C53" s="27" t="n"/>
      <c r="D53" s="27" t="n"/>
      <c r="E53" s="5" t="n"/>
      <c r="F53" s="5" t="n"/>
      <c r="G53" s="5" t="n"/>
      <c r="H53" s="5" t="n"/>
      <c r="I53" s="6">
        <f>IF(F53="","",IFERROR(VLOOKUP(F53,'Instruções'!$A$13:$B$19,2,FALSE),"Média"))</f>
        <v/>
      </c>
      <c r="J53" s="2" t="n"/>
      <c r="K53" s="28">
        <f>IF(OR(C53="",D53=""),"",IFERROR((D53-C53)*24,0))</f>
        <v/>
      </c>
      <c r="L53" s="8">
        <f>IF(B53="","",B53-TODAY())</f>
        <v/>
      </c>
      <c r="M53" s="6">
        <f>IF(B53="","",IF(J53="Concluído","Concluído",IF(B53&lt;TODAY(),"Atrasado",IF(B53=TODAY(),"Hoje","Agendado"))))</f>
        <v/>
      </c>
      <c r="N53" s="5" t="n"/>
    </row>
    <row r="54">
      <c r="A54" s="2" t="n"/>
      <c r="B54" s="33" t="n"/>
      <c r="C54" s="27" t="n"/>
      <c r="D54" s="27" t="n"/>
      <c r="E54" s="5" t="n"/>
      <c r="F54" s="5" t="n"/>
      <c r="G54" s="5" t="n"/>
      <c r="H54" s="5" t="n"/>
      <c r="I54" s="6">
        <f>IF(F54="","",IFERROR(VLOOKUP(F54,'Instruções'!$A$13:$B$19,2,FALSE),"Média"))</f>
        <v/>
      </c>
      <c r="J54" s="2" t="n"/>
      <c r="K54" s="28">
        <f>IF(OR(C54="",D54=""),"",IFERROR((D54-C54)*24,0))</f>
        <v/>
      </c>
      <c r="L54" s="8">
        <f>IF(B54="","",B54-TODAY())</f>
        <v/>
      </c>
      <c r="M54" s="6">
        <f>IF(B54="","",IF(J54="Concluído","Concluído",IF(B54&lt;TODAY(),"Atrasado",IF(B54=TODAY(),"Hoje","Agendado"))))</f>
        <v/>
      </c>
      <c r="N54" s="5" t="n"/>
    </row>
    <row r="55">
      <c r="A55" s="2" t="n"/>
      <c r="B55" s="33" t="n"/>
      <c r="C55" s="27" t="n"/>
      <c r="D55" s="27" t="n"/>
      <c r="E55" s="5" t="n"/>
      <c r="F55" s="5" t="n"/>
      <c r="G55" s="5" t="n"/>
      <c r="H55" s="5" t="n"/>
      <c r="I55" s="6">
        <f>IF(F55="","",IFERROR(VLOOKUP(F55,'Instruções'!$A$13:$B$19,2,FALSE),"Média"))</f>
        <v/>
      </c>
      <c r="J55" s="2" t="n"/>
      <c r="K55" s="28">
        <f>IF(OR(C55="",D55=""),"",IFERROR((D55-C55)*24,0))</f>
        <v/>
      </c>
      <c r="L55" s="8">
        <f>IF(B55="","",B55-TODAY())</f>
        <v/>
      </c>
      <c r="M55" s="6">
        <f>IF(B55="","",IF(J55="Concluído","Concluído",IF(B55&lt;TODAY(),"Atrasado",IF(B55=TODAY(),"Hoje","Agendado"))))</f>
        <v/>
      </c>
      <c r="N55" s="5" t="n"/>
    </row>
    <row r="56">
      <c r="A56" s="2" t="n"/>
      <c r="B56" s="33" t="n"/>
      <c r="C56" s="27" t="n"/>
      <c r="D56" s="27" t="n"/>
      <c r="E56" s="5" t="n"/>
      <c r="F56" s="5" t="n"/>
      <c r="G56" s="5" t="n"/>
      <c r="H56" s="5" t="n"/>
      <c r="I56" s="6">
        <f>IF(F56="","",IFERROR(VLOOKUP(F56,'Instruções'!$A$13:$B$19,2,FALSE),"Média"))</f>
        <v/>
      </c>
      <c r="J56" s="2" t="n"/>
      <c r="K56" s="28">
        <f>IF(OR(C56="",D56=""),"",IFERROR((D56-C56)*24,0))</f>
        <v/>
      </c>
      <c r="L56" s="8">
        <f>IF(B56="","",B56-TODAY())</f>
        <v/>
      </c>
      <c r="M56" s="6">
        <f>IF(B56="","",IF(J56="Concluído","Concluído",IF(B56&lt;TODAY(),"Atrasado",IF(B56=TODAY(),"Hoje","Agendado"))))</f>
        <v/>
      </c>
      <c r="N56" s="5" t="n"/>
    </row>
    <row r="57">
      <c r="A57" s="2" t="n"/>
      <c r="B57" s="33" t="n"/>
      <c r="C57" s="27" t="n"/>
      <c r="D57" s="27" t="n"/>
      <c r="E57" s="5" t="n"/>
      <c r="F57" s="5" t="n"/>
      <c r="G57" s="5" t="n"/>
      <c r="H57" s="5" t="n"/>
      <c r="I57" s="6">
        <f>IF(F57="","",IFERROR(VLOOKUP(F57,'Instruções'!$A$13:$B$19,2,FALSE),"Média"))</f>
        <v/>
      </c>
      <c r="J57" s="2" t="n"/>
      <c r="K57" s="28">
        <f>IF(OR(C57="",D57=""),"",IFERROR((D57-C57)*24,0))</f>
        <v/>
      </c>
      <c r="L57" s="8">
        <f>IF(B57="","",B57-TODAY())</f>
        <v/>
      </c>
      <c r="M57" s="6">
        <f>IF(B57="","",IF(J57="Concluído","Concluído",IF(B57&lt;TODAY(),"Atrasado",IF(B57=TODAY(),"Hoje","Agendado"))))</f>
        <v/>
      </c>
      <c r="N57" s="5" t="n"/>
    </row>
    <row r="58">
      <c r="A58" s="2" t="n"/>
      <c r="B58" s="33" t="n"/>
      <c r="C58" s="27" t="n"/>
      <c r="D58" s="27" t="n"/>
      <c r="E58" s="5" t="n"/>
      <c r="F58" s="5" t="n"/>
      <c r="G58" s="5" t="n"/>
      <c r="H58" s="5" t="n"/>
      <c r="I58" s="6">
        <f>IF(F58="","",IFERROR(VLOOKUP(F58,'Instruções'!$A$13:$B$19,2,FALSE),"Média"))</f>
        <v/>
      </c>
      <c r="J58" s="2" t="n"/>
      <c r="K58" s="28">
        <f>IF(OR(C58="",D58=""),"",IFERROR((D58-C58)*24,0))</f>
        <v/>
      </c>
      <c r="L58" s="8">
        <f>IF(B58="","",B58-TODAY())</f>
        <v/>
      </c>
      <c r="M58" s="6">
        <f>IF(B58="","",IF(J58="Concluído","Concluído",IF(B58&lt;TODAY(),"Atrasado",IF(B58=TODAY(),"Hoje","Agendado"))))</f>
        <v/>
      </c>
      <c r="N58" s="5" t="n"/>
    </row>
    <row r="59">
      <c r="A59" s="2" t="n"/>
      <c r="B59" s="33" t="n"/>
      <c r="C59" s="27" t="n"/>
      <c r="D59" s="27" t="n"/>
      <c r="E59" s="5" t="n"/>
      <c r="F59" s="5" t="n"/>
      <c r="G59" s="5" t="n"/>
      <c r="H59" s="5" t="n"/>
      <c r="I59" s="6">
        <f>IF(F59="","",IFERROR(VLOOKUP(F59,'Instruções'!$A$13:$B$19,2,FALSE),"Média"))</f>
        <v/>
      </c>
      <c r="J59" s="2" t="n"/>
      <c r="K59" s="28">
        <f>IF(OR(C59="",D59=""),"",IFERROR((D59-C59)*24,0))</f>
        <v/>
      </c>
      <c r="L59" s="8">
        <f>IF(B59="","",B59-TODAY())</f>
        <v/>
      </c>
      <c r="M59" s="6">
        <f>IF(B59="","",IF(J59="Concluído","Concluído",IF(B59&lt;TODAY(),"Atrasado",IF(B59=TODAY(),"Hoje","Agendado"))))</f>
        <v/>
      </c>
      <c r="N59" s="5" t="n"/>
    </row>
    <row r="60">
      <c r="A60" s="2" t="n"/>
      <c r="B60" s="33" t="n"/>
      <c r="C60" s="27" t="n"/>
      <c r="D60" s="27" t="n"/>
      <c r="E60" s="5" t="n"/>
      <c r="F60" s="5" t="n"/>
      <c r="G60" s="5" t="n"/>
      <c r="H60" s="5" t="n"/>
      <c r="I60" s="6">
        <f>IF(F60="","",IFERROR(VLOOKUP(F60,'Instruções'!$A$13:$B$19,2,FALSE),"Média"))</f>
        <v/>
      </c>
      <c r="J60" s="2" t="n"/>
      <c r="K60" s="28">
        <f>IF(OR(C60="",D60=""),"",IFERROR((D60-C60)*24,0))</f>
        <v/>
      </c>
      <c r="L60" s="8">
        <f>IF(B60="","",B60-TODAY())</f>
        <v/>
      </c>
      <c r="M60" s="6">
        <f>IF(B60="","",IF(J60="Concluído","Concluído",IF(B60&lt;TODAY(),"Atrasado",IF(B60=TODAY(),"Hoje","Agendado"))))</f>
        <v/>
      </c>
      <c r="N60" s="5" t="n"/>
    </row>
    <row r="61">
      <c r="A61" s="2" t="n"/>
      <c r="B61" s="33" t="n"/>
      <c r="C61" s="27" t="n"/>
      <c r="D61" s="27" t="n"/>
      <c r="E61" s="5" t="n"/>
      <c r="F61" s="5" t="n"/>
      <c r="G61" s="5" t="n"/>
      <c r="H61" s="5" t="n"/>
      <c r="I61" s="6">
        <f>IF(F61="","",IFERROR(VLOOKUP(F61,'Instruções'!$A$13:$B$19,2,FALSE),"Média"))</f>
        <v/>
      </c>
      <c r="J61" s="2" t="n"/>
      <c r="K61" s="28">
        <f>IF(OR(C61="",D61=""),"",IFERROR((D61-C61)*24,0))</f>
        <v/>
      </c>
      <c r="L61" s="8">
        <f>IF(B61="","",B61-TODAY())</f>
        <v/>
      </c>
      <c r="M61" s="6">
        <f>IF(B61="","",IF(J61="Concluído","Concluído",IF(B61&lt;TODAY(),"Atrasado",IF(B61=TODAY(),"Hoje","Agendado"))))</f>
        <v/>
      </c>
      <c r="N61" s="5" t="n"/>
    </row>
    <row r="62">
      <c r="A62" s="2" t="n"/>
      <c r="B62" s="33" t="n"/>
      <c r="C62" s="27" t="n"/>
      <c r="D62" s="27" t="n"/>
      <c r="E62" s="5" t="n"/>
      <c r="F62" s="5" t="n"/>
      <c r="G62" s="5" t="n"/>
      <c r="H62" s="5" t="n"/>
      <c r="I62" s="6">
        <f>IF(F62="","",IFERROR(VLOOKUP(F62,'Instruções'!$A$13:$B$19,2,FALSE),"Média"))</f>
        <v/>
      </c>
      <c r="J62" s="2" t="n"/>
      <c r="K62" s="28">
        <f>IF(OR(C62="",D62=""),"",IFERROR((D62-C62)*24,0))</f>
        <v/>
      </c>
      <c r="L62" s="8">
        <f>IF(B62="","",B62-TODAY())</f>
        <v/>
      </c>
      <c r="M62" s="6">
        <f>IF(B62="","",IF(J62="Concluído","Concluído",IF(B62&lt;TODAY(),"Atrasado",IF(B62=TODAY(),"Hoje","Agendado"))))</f>
        <v/>
      </c>
      <c r="N62" s="5" t="n"/>
    </row>
    <row r="63">
      <c r="A63" s="2" t="n"/>
      <c r="B63" s="33" t="n"/>
      <c r="C63" s="27" t="n"/>
      <c r="D63" s="27" t="n"/>
      <c r="E63" s="5" t="n"/>
      <c r="F63" s="5" t="n"/>
      <c r="G63" s="5" t="n"/>
      <c r="H63" s="5" t="n"/>
      <c r="I63" s="6">
        <f>IF(F63="","",IFERROR(VLOOKUP(F63,'Instruções'!$A$13:$B$19,2,FALSE),"Média"))</f>
        <v/>
      </c>
      <c r="J63" s="2" t="n"/>
      <c r="K63" s="28">
        <f>IF(OR(C63="",D63=""),"",IFERROR((D63-C63)*24,0))</f>
        <v/>
      </c>
      <c r="L63" s="8">
        <f>IF(B63="","",B63-TODAY())</f>
        <v/>
      </c>
      <c r="M63" s="6">
        <f>IF(B63="","",IF(J63="Concluído","Concluído",IF(B63&lt;TODAY(),"Atrasado",IF(B63=TODAY(),"Hoje","Agendado"))))</f>
        <v/>
      </c>
      <c r="N63" s="5" t="n"/>
    </row>
    <row r="64">
      <c r="A64" s="2" t="n"/>
      <c r="B64" s="33" t="n"/>
      <c r="C64" s="27" t="n"/>
      <c r="D64" s="27" t="n"/>
      <c r="E64" s="5" t="n"/>
      <c r="F64" s="5" t="n"/>
      <c r="G64" s="5" t="n"/>
      <c r="H64" s="5" t="n"/>
      <c r="I64" s="6">
        <f>IF(F64="","",IFERROR(VLOOKUP(F64,'Instruções'!$A$13:$B$19,2,FALSE),"Média"))</f>
        <v/>
      </c>
      <c r="J64" s="2" t="n"/>
      <c r="K64" s="28">
        <f>IF(OR(C64="",D64=""),"",IFERROR((D64-C64)*24,0))</f>
        <v/>
      </c>
      <c r="L64" s="8">
        <f>IF(B64="","",B64-TODAY())</f>
        <v/>
      </c>
      <c r="M64" s="6">
        <f>IF(B64="","",IF(J64="Concluído","Concluído",IF(B64&lt;TODAY(),"Atrasado",IF(B64=TODAY(),"Hoje","Agendado"))))</f>
        <v/>
      </c>
      <c r="N64" s="5" t="n"/>
    </row>
    <row r="65">
      <c r="A65" s="2" t="n"/>
      <c r="B65" s="33" t="n"/>
      <c r="C65" s="27" t="n"/>
      <c r="D65" s="27" t="n"/>
      <c r="E65" s="5" t="n"/>
      <c r="F65" s="5" t="n"/>
      <c r="G65" s="5" t="n"/>
      <c r="H65" s="5" t="n"/>
      <c r="I65" s="6">
        <f>IF(F65="","",IFERROR(VLOOKUP(F65,'Instruções'!$A$13:$B$19,2,FALSE),"Média"))</f>
        <v/>
      </c>
      <c r="J65" s="2" t="n"/>
      <c r="K65" s="28">
        <f>IF(OR(C65="",D65=""),"",IFERROR((D65-C65)*24,0))</f>
        <v/>
      </c>
      <c r="L65" s="8">
        <f>IF(B65="","",B65-TODAY())</f>
        <v/>
      </c>
      <c r="M65" s="6">
        <f>IF(B65="","",IF(J65="Concluído","Concluído",IF(B65&lt;TODAY(),"Atrasado",IF(B65=TODAY(),"Hoje","Agendado"))))</f>
        <v/>
      </c>
      <c r="N65" s="5" t="n"/>
    </row>
    <row r="66">
      <c r="A66" s="2" t="n"/>
      <c r="B66" s="33" t="n"/>
      <c r="C66" s="27" t="n"/>
      <c r="D66" s="27" t="n"/>
      <c r="E66" s="5" t="n"/>
      <c r="F66" s="5" t="n"/>
      <c r="G66" s="5" t="n"/>
      <c r="H66" s="5" t="n"/>
      <c r="I66" s="6">
        <f>IF(F66="","",IFERROR(VLOOKUP(F66,'Instruções'!$A$13:$B$19,2,FALSE),"Média"))</f>
        <v/>
      </c>
      <c r="J66" s="2" t="n"/>
      <c r="K66" s="28">
        <f>IF(OR(C66="",D66=""),"",IFERROR((D66-C66)*24,0))</f>
        <v/>
      </c>
      <c r="L66" s="8">
        <f>IF(B66="","",B66-TODAY())</f>
        <v/>
      </c>
      <c r="M66" s="6">
        <f>IF(B66="","",IF(J66="Concluído","Concluído",IF(B66&lt;TODAY(),"Atrasado",IF(B66=TODAY(),"Hoje","Agendado"))))</f>
        <v/>
      </c>
      <c r="N66" s="5" t="n"/>
    </row>
    <row r="67">
      <c r="A67" s="2" t="n"/>
      <c r="B67" s="33" t="n"/>
      <c r="C67" s="27" t="n"/>
      <c r="D67" s="27" t="n"/>
      <c r="E67" s="5" t="n"/>
      <c r="F67" s="5" t="n"/>
      <c r="G67" s="5" t="n"/>
      <c r="H67" s="5" t="n"/>
      <c r="I67" s="6">
        <f>IF(F67="","",IFERROR(VLOOKUP(F67,'Instruções'!$A$13:$B$19,2,FALSE),"Média"))</f>
        <v/>
      </c>
      <c r="J67" s="2" t="n"/>
      <c r="K67" s="28">
        <f>IF(OR(C67="",D67=""),"",IFERROR((D67-C67)*24,0))</f>
        <v/>
      </c>
      <c r="L67" s="8">
        <f>IF(B67="","",B67-TODAY())</f>
        <v/>
      </c>
      <c r="M67" s="6">
        <f>IF(B67="","",IF(J67="Concluído","Concluído",IF(B67&lt;TODAY(),"Atrasado",IF(B67=TODAY(),"Hoje","Agendado"))))</f>
        <v/>
      </c>
      <c r="N67" s="5" t="n"/>
    </row>
    <row r="68">
      <c r="A68" s="2" t="n"/>
      <c r="B68" s="33" t="n"/>
      <c r="C68" s="27" t="n"/>
      <c r="D68" s="27" t="n"/>
      <c r="E68" s="5" t="n"/>
      <c r="F68" s="5" t="n"/>
      <c r="G68" s="5" t="n"/>
      <c r="H68" s="5" t="n"/>
      <c r="I68" s="6">
        <f>IF(F68="","",IFERROR(VLOOKUP(F68,'Instruções'!$A$13:$B$19,2,FALSE),"Média"))</f>
        <v/>
      </c>
      <c r="J68" s="2" t="n"/>
      <c r="K68" s="28">
        <f>IF(OR(C68="",D68=""),"",IFERROR((D68-C68)*24,0))</f>
        <v/>
      </c>
      <c r="L68" s="8">
        <f>IF(B68="","",B68-TODAY())</f>
        <v/>
      </c>
      <c r="M68" s="6">
        <f>IF(B68="","",IF(J68="Concluído","Concluído",IF(B68&lt;TODAY(),"Atrasado",IF(B68=TODAY(),"Hoje","Agendado"))))</f>
        <v/>
      </c>
      <c r="N68" s="5" t="n"/>
    </row>
    <row r="69">
      <c r="A69" s="2" t="n"/>
      <c r="B69" s="33" t="n"/>
      <c r="C69" s="27" t="n"/>
      <c r="D69" s="27" t="n"/>
      <c r="E69" s="5" t="n"/>
      <c r="F69" s="5" t="n"/>
      <c r="G69" s="5" t="n"/>
      <c r="H69" s="5" t="n"/>
      <c r="I69" s="6">
        <f>IF(F69="","",IFERROR(VLOOKUP(F69,'Instruções'!$A$13:$B$19,2,FALSE),"Média"))</f>
        <v/>
      </c>
      <c r="J69" s="2" t="n"/>
      <c r="K69" s="28">
        <f>IF(OR(C69="",D69=""),"",IFERROR((D69-C69)*24,0))</f>
        <v/>
      </c>
      <c r="L69" s="8">
        <f>IF(B69="","",B69-TODAY())</f>
        <v/>
      </c>
      <c r="M69" s="6">
        <f>IF(B69="","",IF(J69="Concluído","Concluído",IF(B69&lt;TODAY(),"Atrasado",IF(B69=TODAY(),"Hoje","Agendado"))))</f>
        <v/>
      </c>
      <c r="N69" s="5" t="n"/>
    </row>
    <row r="70">
      <c r="A70" s="2" t="n"/>
      <c r="B70" s="33" t="n"/>
      <c r="C70" s="27" t="n"/>
      <c r="D70" s="27" t="n"/>
      <c r="E70" s="5" t="n"/>
      <c r="F70" s="5" t="n"/>
      <c r="G70" s="5" t="n"/>
      <c r="H70" s="5" t="n"/>
      <c r="I70" s="6">
        <f>IF(F70="","",IFERROR(VLOOKUP(F70,'Instruções'!$A$13:$B$19,2,FALSE),"Média"))</f>
        <v/>
      </c>
      <c r="J70" s="2" t="n"/>
      <c r="K70" s="28">
        <f>IF(OR(C70="",D70=""),"",IFERROR((D70-C70)*24,0))</f>
        <v/>
      </c>
      <c r="L70" s="8">
        <f>IF(B70="","",B70-TODAY())</f>
        <v/>
      </c>
      <c r="M70" s="6">
        <f>IF(B70="","",IF(J70="Concluído","Concluído",IF(B70&lt;TODAY(),"Atrasado",IF(B70=TODAY(),"Hoje","Agendado"))))</f>
        <v/>
      </c>
      <c r="N70" s="5" t="n"/>
    </row>
    <row r="71">
      <c r="A71" s="2" t="n"/>
      <c r="B71" s="33" t="n"/>
      <c r="C71" s="27" t="n"/>
      <c r="D71" s="27" t="n"/>
      <c r="E71" s="5" t="n"/>
      <c r="F71" s="5" t="n"/>
      <c r="G71" s="5" t="n"/>
      <c r="H71" s="5" t="n"/>
      <c r="I71" s="6">
        <f>IF(F71="","",IFERROR(VLOOKUP(F71,'Instruções'!$A$13:$B$19,2,FALSE),"Média"))</f>
        <v/>
      </c>
      <c r="J71" s="2" t="n"/>
      <c r="K71" s="28">
        <f>IF(OR(C71="",D71=""),"",IFERROR((D71-C71)*24,0))</f>
        <v/>
      </c>
      <c r="L71" s="8">
        <f>IF(B71="","",B71-TODAY())</f>
        <v/>
      </c>
      <c r="M71" s="6">
        <f>IF(B71="","",IF(J71="Concluído","Concluído",IF(B71&lt;TODAY(),"Atrasado",IF(B71=TODAY(),"Hoje","Agendado"))))</f>
        <v/>
      </c>
      <c r="N71" s="5" t="n"/>
    </row>
    <row r="72">
      <c r="A72" s="2" t="n"/>
      <c r="B72" s="33" t="n"/>
      <c r="C72" s="27" t="n"/>
      <c r="D72" s="27" t="n"/>
      <c r="E72" s="5" t="n"/>
      <c r="F72" s="5" t="n"/>
      <c r="G72" s="5" t="n"/>
      <c r="H72" s="5" t="n"/>
      <c r="I72" s="6">
        <f>IF(F72="","",IFERROR(VLOOKUP(F72,'Instruções'!$A$13:$B$19,2,FALSE),"Média"))</f>
        <v/>
      </c>
      <c r="J72" s="2" t="n"/>
      <c r="K72" s="28">
        <f>IF(OR(C72="",D72=""),"",IFERROR((D72-C72)*24,0))</f>
        <v/>
      </c>
      <c r="L72" s="8">
        <f>IF(B72="","",B72-TODAY())</f>
        <v/>
      </c>
      <c r="M72" s="6">
        <f>IF(B72="","",IF(J72="Concluído","Concluído",IF(B72&lt;TODAY(),"Atrasado",IF(B72=TODAY(),"Hoje","Agendado"))))</f>
        <v/>
      </c>
      <c r="N72" s="5" t="n"/>
    </row>
    <row r="73">
      <c r="A73" s="2" t="n"/>
      <c r="B73" s="33" t="n"/>
      <c r="C73" s="27" t="n"/>
      <c r="D73" s="27" t="n"/>
      <c r="E73" s="5" t="n"/>
      <c r="F73" s="5" t="n"/>
      <c r="G73" s="5" t="n"/>
      <c r="H73" s="5" t="n"/>
      <c r="I73" s="6">
        <f>IF(F73="","",IFERROR(VLOOKUP(F73,'Instruções'!$A$13:$B$19,2,FALSE),"Média"))</f>
        <v/>
      </c>
      <c r="J73" s="2" t="n"/>
      <c r="K73" s="28">
        <f>IF(OR(C73="",D73=""),"",IFERROR((D73-C73)*24,0))</f>
        <v/>
      </c>
      <c r="L73" s="8">
        <f>IF(B73="","",B73-TODAY())</f>
        <v/>
      </c>
      <c r="M73" s="6">
        <f>IF(B73="","",IF(J73="Concluído","Concluído",IF(B73&lt;TODAY(),"Atrasado",IF(B73=TODAY(),"Hoje","Agendado"))))</f>
        <v/>
      </c>
      <c r="N73" s="5" t="n"/>
    </row>
    <row r="74">
      <c r="A74" s="2" t="n"/>
      <c r="B74" s="33" t="n"/>
      <c r="C74" s="27" t="n"/>
      <c r="D74" s="27" t="n"/>
      <c r="E74" s="5" t="n"/>
      <c r="F74" s="5" t="n"/>
      <c r="G74" s="5" t="n"/>
      <c r="H74" s="5" t="n"/>
      <c r="I74" s="6">
        <f>IF(F74="","",IFERROR(VLOOKUP(F74,'Instruções'!$A$13:$B$19,2,FALSE),"Média"))</f>
        <v/>
      </c>
      <c r="J74" s="2" t="n"/>
      <c r="K74" s="28">
        <f>IF(OR(C74="",D74=""),"",IFERROR((D74-C74)*24,0))</f>
        <v/>
      </c>
      <c r="L74" s="8">
        <f>IF(B74="","",B74-TODAY())</f>
        <v/>
      </c>
      <c r="M74" s="6">
        <f>IF(B74="","",IF(J74="Concluído","Concluído",IF(B74&lt;TODAY(),"Atrasado",IF(B74=TODAY(),"Hoje","Agendado"))))</f>
        <v/>
      </c>
      <c r="N74" s="5" t="n"/>
    </row>
    <row r="75">
      <c r="A75" s="2" t="n"/>
      <c r="B75" s="33" t="n"/>
      <c r="C75" s="27" t="n"/>
      <c r="D75" s="27" t="n"/>
      <c r="E75" s="5" t="n"/>
      <c r="F75" s="5" t="n"/>
      <c r="G75" s="5" t="n"/>
      <c r="H75" s="5" t="n"/>
      <c r="I75" s="6">
        <f>IF(F75="","",IFERROR(VLOOKUP(F75,'Instruções'!$A$13:$B$19,2,FALSE),"Média"))</f>
        <v/>
      </c>
      <c r="J75" s="2" t="n"/>
      <c r="K75" s="28">
        <f>IF(OR(C75="",D75=""),"",IFERROR((D75-C75)*24,0))</f>
        <v/>
      </c>
      <c r="L75" s="8">
        <f>IF(B75="","",B75-TODAY())</f>
        <v/>
      </c>
      <c r="M75" s="6">
        <f>IF(B75="","",IF(J75="Concluído","Concluído",IF(B75&lt;TODAY(),"Atrasado",IF(B75=TODAY(),"Hoje","Agendado"))))</f>
        <v/>
      </c>
      <c r="N75" s="5" t="n"/>
    </row>
    <row r="76">
      <c r="A76" s="2" t="n"/>
      <c r="B76" s="33" t="n"/>
      <c r="C76" s="27" t="n"/>
      <c r="D76" s="27" t="n"/>
      <c r="E76" s="5" t="n"/>
      <c r="F76" s="5" t="n"/>
      <c r="G76" s="5" t="n"/>
      <c r="H76" s="5" t="n"/>
      <c r="I76" s="6">
        <f>IF(F76="","",IFERROR(VLOOKUP(F76,'Instruções'!$A$13:$B$19,2,FALSE),"Média"))</f>
        <v/>
      </c>
      <c r="J76" s="2" t="n"/>
      <c r="K76" s="28">
        <f>IF(OR(C76="",D76=""),"",IFERROR((D76-C76)*24,0))</f>
        <v/>
      </c>
      <c r="L76" s="8">
        <f>IF(B76="","",B76-TODAY())</f>
        <v/>
      </c>
      <c r="M76" s="6">
        <f>IF(B76="","",IF(J76="Concluído","Concluído",IF(B76&lt;TODAY(),"Atrasado",IF(B76=TODAY(),"Hoje","Agendado"))))</f>
        <v/>
      </c>
      <c r="N76" s="5" t="n"/>
    </row>
    <row r="77">
      <c r="A77" s="2" t="n"/>
      <c r="B77" s="33" t="n"/>
      <c r="C77" s="27" t="n"/>
      <c r="D77" s="27" t="n"/>
      <c r="E77" s="5" t="n"/>
      <c r="F77" s="5" t="n"/>
      <c r="G77" s="5" t="n"/>
      <c r="H77" s="5" t="n"/>
      <c r="I77" s="6">
        <f>IF(F77="","",IFERROR(VLOOKUP(F77,'Instruções'!$A$13:$B$19,2,FALSE),"Média"))</f>
        <v/>
      </c>
      <c r="J77" s="2" t="n"/>
      <c r="K77" s="28">
        <f>IF(OR(C77="",D77=""),"",IFERROR((D77-C77)*24,0))</f>
        <v/>
      </c>
      <c r="L77" s="8">
        <f>IF(B77="","",B77-TODAY())</f>
        <v/>
      </c>
      <c r="M77" s="6">
        <f>IF(B77="","",IF(J77="Concluído","Concluído",IF(B77&lt;TODAY(),"Atrasado",IF(B77=TODAY(),"Hoje","Agendado"))))</f>
        <v/>
      </c>
      <c r="N77" s="5" t="n"/>
    </row>
    <row r="78">
      <c r="A78" s="2" t="n"/>
      <c r="B78" s="33" t="n"/>
      <c r="C78" s="27" t="n"/>
      <c r="D78" s="27" t="n"/>
      <c r="E78" s="5" t="n"/>
      <c r="F78" s="5" t="n"/>
      <c r="G78" s="5" t="n"/>
      <c r="H78" s="5" t="n"/>
      <c r="I78" s="6">
        <f>IF(F78="","",IFERROR(VLOOKUP(F78,'Instruções'!$A$13:$B$19,2,FALSE),"Média"))</f>
        <v/>
      </c>
      <c r="J78" s="2" t="n"/>
      <c r="K78" s="28">
        <f>IF(OR(C78="",D78=""),"",IFERROR((D78-C78)*24,0))</f>
        <v/>
      </c>
      <c r="L78" s="8">
        <f>IF(B78="","",B78-TODAY())</f>
        <v/>
      </c>
      <c r="M78" s="6">
        <f>IF(B78="","",IF(J78="Concluído","Concluído",IF(B78&lt;TODAY(),"Atrasado",IF(B78=TODAY(),"Hoje","Agendado"))))</f>
        <v/>
      </c>
      <c r="N78" s="5" t="n"/>
    </row>
    <row r="79">
      <c r="A79" s="2" t="n"/>
      <c r="B79" s="33" t="n"/>
      <c r="C79" s="27" t="n"/>
      <c r="D79" s="27" t="n"/>
      <c r="E79" s="5" t="n"/>
      <c r="F79" s="5" t="n"/>
      <c r="G79" s="5" t="n"/>
      <c r="H79" s="5" t="n"/>
      <c r="I79" s="6">
        <f>IF(F79="","",IFERROR(VLOOKUP(F79,'Instruções'!$A$13:$B$19,2,FALSE),"Média"))</f>
        <v/>
      </c>
      <c r="J79" s="2" t="n"/>
      <c r="K79" s="28">
        <f>IF(OR(C79="",D79=""),"",IFERROR((D79-C79)*24,0))</f>
        <v/>
      </c>
      <c r="L79" s="8">
        <f>IF(B79="","",B79-TODAY())</f>
        <v/>
      </c>
      <c r="M79" s="6">
        <f>IF(B79="","",IF(J79="Concluído","Concluído",IF(B79&lt;TODAY(),"Atrasado",IF(B79=TODAY(),"Hoje","Agendado"))))</f>
        <v/>
      </c>
      <c r="N79" s="5" t="n"/>
    </row>
    <row r="80">
      <c r="A80" s="2" t="n"/>
      <c r="B80" s="33" t="n"/>
      <c r="C80" s="27" t="n"/>
      <c r="D80" s="27" t="n"/>
      <c r="E80" s="5" t="n"/>
      <c r="F80" s="5" t="n"/>
      <c r="G80" s="5" t="n"/>
      <c r="H80" s="5" t="n"/>
      <c r="I80" s="6">
        <f>IF(F80="","",IFERROR(VLOOKUP(F80,'Instruções'!$A$13:$B$19,2,FALSE),"Média"))</f>
        <v/>
      </c>
      <c r="J80" s="2" t="n"/>
      <c r="K80" s="28">
        <f>IF(OR(C80="",D80=""),"",IFERROR((D80-C80)*24,0))</f>
        <v/>
      </c>
      <c r="L80" s="8">
        <f>IF(B80="","",B80-TODAY())</f>
        <v/>
      </c>
      <c r="M80" s="6">
        <f>IF(B80="","",IF(J80="Concluído","Concluído",IF(B80&lt;TODAY(),"Atrasado",IF(B80=TODAY(),"Hoje","Agendado"))))</f>
        <v/>
      </c>
      <c r="N80" s="5" t="n"/>
    </row>
    <row r="81">
      <c r="A81" s="2" t="n"/>
      <c r="B81" s="33" t="n"/>
      <c r="C81" s="27" t="n"/>
      <c r="D81" s="27" t="n"/>
      <c r="E81" s="5" t="n"/>
      <c r="F81" s="5" t="n"/>
      <c r="G81" s="5" t="n"/>
      <c r="H81" s="5" t="n"/>
      <c r="I81" s="6">
        <f>IF(F81="","",IFERROR(VLOOKUP(F81,'Instruções'!$A$13:$B$19,2,FALSE),"Média"))</f>
        <v/>
      </c>
      <c r="J81" s="2" t="n"/>
      <c r="K81" s="28">
        <f>IF(OR(C81="",D81=""),"",IFERROR((D81-C81)*24,0))</f>
        <v/>
      </c>
      <c r="L81" s="8">
        <f>IF(B81="","",B81-TODAY())</f>
        <v/>
      </c>
      <c r="M81" s="6">
        <f>IF(B81="","",IF(J81="Concluído","Concluído",IF(B81&lt;TODAY(),"Atrasado",IF(B81=TODAY(),"Hoje","Agendado"))))</f>
        <v/>
      </c>
      <c r="N81" s="5" t="n"/>
    </row>
    <row r="82">
      <c r="A82" s="2" t="n"/>
      <c r="B82" s="33" t="n"/>
      <c r="C82" s="27" t="n"/>
      <c r="D82" s="27" t="n"/>
      <c r="E82" s="5" t="n"/>
      <c r="F82" s="5" t="n"/>
      <c r="G82" s="5" t="n"/>
      <c r="H82" s="5" t="n"/>
      <c r="I82" s="6">
        <f>IF(F82="","",IFERROR(VLOOKUP(F82,'Instruções'!$A$13:$B$19,2,FALSE),"Média"))</f>
        <v/>
      </c>
      <c r="J82" s="2" t="n"/>
      <c r="K82" s="28">
        <f>IF(OR(C82="",D82=""),"",IFERROR((D82-C82)*24,0))</f>
        <v/>
      </c>
      <c r="L82" s="8">
        <f>IF(B82="","",B82-TODAY())</f>
        <v/>
      </c>
      <c r="M82" s="6">
        <f>IF(B82="","",IF(J82="Concluído","Concluído",IF(B82&lt;TODAY(),"Atrasado",IF(B82=TODAY(),"Hoje","Agendado"))))</f>
        <v/>
      </c>
      <c r="N82" s="5" t="n"/>
    </row>
    <row r="83">
      <c r="A83" s="2" t="n"/>
      <c r="B83" s="33" t="n"/>
      <c r="C83" s="27" t="n"/>
      <c r="D83" s="27" t="n"/>
      <c r="E83" s="5" t="n"/>
      <c r="F83" s="5" t="n"/>
      <c r="G83" s="5" t="n"/>
      <c r="H83" s="5" t="n"/>
      <c r="I83" s="6">
        <f>IF(F83="","",IFERROR(VLOOKUP(F83,'Instruções'!$A$13:$B$19,2,FALSE),"Média"))</f>
        <v/>
      </c>
      <c r="J83" s="2" t="n"/>
      <c r="K83" s="28">
        <f>IF(OR(C83="",D83=""),"",IFERROR((D83-C83)*24,0))</f>
        <v/>
      </c>
      <c r="L83" s="8">
        <f>IF(B83="","",B83-TODAY())</f>
        <v/>
      </c>
      <c r="M83" s="6">
        <f>IF(B83="","",IF(J83="Concluído","Concluído",IF(B83&lt;TODAY(),"Atrasado",IF(B83=TODAY(),"Hoje","Agendado"))))</f>
        <v/>
      </c>
      <c r="N83" s="5" t="n"/>
    </row>
    <row r="84">
      <c r="A84" s="2" t="n"/>
      <c r="B84" s="33" t="n"/>
      <c r="C84" s="27" t="n"/>
      <c r="D84" s="27" t="n"/>
      <c r="E84" s="5" t="n"/>
      <c r="F84" s="5" t="n"/>
      <c r="G84" s="5" t="n"/>
      <c r="H84" s="5" t="n"/>
      <c r="I84" s="6">
        <f>IF(F84="","",IFERROR(VLOOKUP(F84,'Instruções'!$A$13:$B$19,2,FALSE),"Média"))</f>
        <v/>
      </c>
      <c r="J84" s="2" t="n"/>
      <c r="K84" s="28">
        <f>IF(OR(C84="",D84=""),"",IFERROR((D84-C84)*24,0))</f>
        <v/>
      </c>
      <c r="L84" s="8">
        <f>IF(B84="","",B84-TODAY())</f>
        <v/>
      </c>
      <c r="M84" s="6">
        <f>IF(B84="","",IF(J84="Concluído","Concluído",IF(B84&lt;TODAY(),"Atrasado",IF(B84=TODAY(),"Hoje","Agendado"))))</f>
        <v/>
      </c>
      <c r="N84" s="5" t="n"/>
    </row>
    <row r="85">
      <c r="A85" s="2" t="n"/>
      <c r="B85" s="33" t="n"/>
      <c r="C85" s="27" t="n"/>
      <c r="D85" s="27" t="n"/>
      <c r="E85" s="5" t="n"/>
      <c r="F85" s="5" t="n"/>
      <c r="G85" s="5" t="n"/>
      <c r="H85" s="5" t="n"/>
      <c r="I85" s="6">
        <f>IF(F85="","",IFERROR(VLOOKUP(F85,'Instruções'!$A$13:$B$19,2,FALSE),"Média"))</f>
        <v/>
      </c>
      <c r="J85" s="2" t="n"/>
      <c r="K85" s="28">
        <f>IF(OR(C85="",D85=""),"",IFERROR((D85-C85)*24,0))</f>
        <v/>
      </c>
      <c r="L85" s="8">
        <f>IF(B85="","",B85-TODAY())</f>
        <v/>
      </c>
      <c r="M85" s="6">
        <f>IF(B85="","",IF(J85="Concluído","Concluído",IF(B85&lt;TODAY(),"Atrasado",IF(B85=TODAY(),"Hoje","Agendado"))))</f>
        <v/>
      </c>
      <c r="N85" s="5" t="n"/>
    </row>
    <row r="86">
      <c r="A86" s="2" t="n"/>
      <c r="B86" s="33" t="n"/>
      <c r="C86" s="27" t="n"/>
      <c r="D86" s="27" t="n"/>
      <c r="E86" s="5" t="n"/>
      <c r="F86" s="5" t="n"/>
      <c r="G86" s="5" t="n"/>
      <c r="H86" s="5" t="n"/>
      <c r="I86" s="6">
        <f>IF(F86="","",IFERROR(VLOOKUP(F86,'Instruções'!$A$13:$B$19,2,FALSE),"Média"))</f>
        <v/>
      </c>
      <c r="J86" s="2" t="n"/>
      <c r="K86" s="28">
        <f>IF(OR(C86="",D86=""),"",IFERROR((D86-C86)*24,0))</f>
        <v/>
      </c>
      <c r="L86" s="8">
        <f>IF(B86="","",B86-TODAY())</f>
        <v/>
      </c>
      <c r="M86" s="6">
        <f>IF(B86="","",IF(J86="Concluído","Concluído",IF(B86&lt;TODAY(),"Atrasado",IF(B86=TODAY(),"Hoje","Agendado"))))</f>
        <v/>
      </c>
      <c r="N86" s="5" t="n"/>
    </row>
    <row r="87">
      <c r="A87" s="2" t="n"/>
      <c r="B87" s="33" t="n"/>
      <c r="C87" s="27" t="n"/>
      <c r="D87" s="27" t="n"/>
      <c r="E87" s="5" t="n"/>
      <c r="F87" s="5" t="n"/>
      <c r="G87" s="5" t="n"/>
      <c r="H87" s="5" t="n"/>
      <c r="I87" s="6">
        <f>IF(F87="","",IFERROR(VLOOKUP(F87,'Instruções'!$A$13:$B$19,2,FALSE),"Média"))</f>
        <v/>
      </c>
      <c r="J87" s="2" t="n"/>
      <c r="K87" s="28">
        <f>IF(OR(C87="",D87=""),"",IFERROR((D87-C87)*24,0))</f>
        <v/>
      </c>
      <c r="L87" s="8">
        <f>IF(B87="","",B87-TODAY())</f>
        <v/>
      </c>
      <c r="M87" s="6">
        <f>IF(B87="","",IF(J87="Concluído","Concluído",IF(B87&lt;TODAY(),"Atrasado",IF(B87=TODAY(),"Hoje","Agendado"))))</f>
        <v/>
      </c>
      <c r="N87" s="5" t="n"/>
    </row>
    <row r="88">
      <c r="A88" s="2" t="n"/>
      <c r="B88" s="33" t="n"/>
      <c r="C88" s="27" t="n"/>
      <c r="D88" s="27" t="n"/>
      <c r="E88" s="5" t="n"/>
      <c r="F88" s="5" t="n"/>
      <c r="G88" s="5" t="n"/>
      <c r="H88" s="5" t="n"/>
      <c r="I88" s="6">
        <f>IF(F88="","",IFERROR(VLOOKUP(F88,'Instruções'!$A$13:$B$19,2,FALSE),"Média"))</f>
        <v/>
      </c>
      <c r="J88" s="2" t="n"/>
      <c r="K88" s="28">
        <f>IF(OR(C88="",D88=""),"",IFERROR((D88-C88)*24,0))</f>
        <v/>
      </c>
      <c r="L88" s="8">
        <f>IF(B88="","",B88-TODAY())</f>
        <v/>
      </c>
      <c r="M88" s="6">
        <f>IF(B88="","",IF(J88="Concluído","Concluído",IF(B88&lt;TODAY(),"Atrasado",IF(B88=TODAY(),"Hoje","Agendado"))))</f>
        <v/>
      </c>
      <c r="N88" s="5" t="n"/>
    </row>
    <row r="89">
      <c r="A89" s="2" t="n"/>
      <c r="B89" s="33" t="n"/>
      <c r="C89" s="27" t="n"/>
      <c r="D89" s="27" t="n"/>
      <c r="E89" s="5" t="n"/>
      <c r="F89" s="5" t="n"/>
      <c r="G89" s="5" t="n"/>
      <c r="H89" s="5" t="n"/>
      <c r="I89" s="6">
        <f>IF(F89="","",IFERROR(VLOOKUP(F89,'Instruções'!$A$13:$B$19,2,FALSE),"Média"))</f>
        <v/>
      </c>
      <c r="J89" s="2" t="n"/>
      <c r="K89" s="28">
        <f>IF(OR(C89="",D89=""),"",IFERROR((D89-C89)*24,0))</f>
        <v/>
      </c>
      <c r="L89" s="8">
        <f>IF(B89="","",B89-TODAY())</f>
        <v/>
      </c>
      <c r="M89" s="6">
        <f>IF(B89="","",IF(J89="Concluído","Concluído",IF(B89&lt;TODAY(),"Atrasado",IF(B89=TODAY(),"Hoje","Agendado"))))</f>
        <v/>
      </c>
      <c r="N89" s="5" t="n"/>
    </row>
    <row r="90">
      <c r="A90" s="2" t="n"/>
      <c r="B90" s="33" t="n"/>
      <c r="C90" s="27" t="n"/>
      <c r="D90" s="27" t="n"/>
      <c r="E90" s="5" t="n"/>
      <c r="F90" s="5" t="n"/>
      <c r="G90" s="5" t="n"/>
      <c r="H90" s="5" t="n"/>
      <c r="I90" s="6">
        <f>IF(F90="","",IFERROR(VLOOKUP(F90,'Instruções'!$A$13:$B$19,2,FALSE),"Média"))</f>
        <v/>
      </c>
      <c r="J90" s="2" t="n"/>
      <c r="K90" s="28">
        <f>IF(OR(C90="",D90=""),"",IFERROR((D90-C90)*24,0))</f>
        <v/>
      </c>
      <c r="L90" s="8">
        <f>IF(B90="","",B90-TODAY())</f>
        <v/>
      </c>
      <c r="M90" s="6">
        <f>IF(B90="","",IF(J90="Concluído","Concluído",IF(B90&lt;TODAY(),"Atrasado",IF(B90=TODAY(),"Hoje","Agendado"))))</f>
        <v/>
      </c>
      <c r="N90" s="5" t="n"/>
    </row>
    <row r="91">
      <c r="A91" s="2" t="n"/>
      <c r="B91" s="33" t="n"/>
      <c r="C91" s="27" t="n"/>
      <c r="D91" s="27" t="n"/>
      <c r="E91" s="5" t="n"/>
      <c r="F91" s="5" t="n"/>
      <c r="G91" s="5" t="n"/>
      <c r="H91" s="5" t="n"/>
      <c r="I91" s="6">
        <f>IF(F91="","",IFERROR(VLOOKUP(F91,'Instruções'!$A$13:$B$19,2,FALSE),"Média"))</f>
        <v/>
      </c>
      <c r="J91" s="2" t="n"/>
      <c r="K91" s="28">
        <f>IF(OR(C91="",D91=""),"",IFERROR((D91-C91)*24,0))</f>
        <v/>
      </c>
      <c r="L91" s="8">
        <f>IF(B91="","",B91-TODAY())</f>
        <v/>
      </c>
      <c r="M91" s="6">
        <f>IF(B91="","",IF(J91="Concluído","Concluído",IF(B91&lt;TODAY(),"Atrasado",IF(B91=TODAY(),"Hoje","Agendado"))))</f>
        <v/>
      </c>
      <c r="N91" s="5" t="n"/>
    </row>
    <row r="92">
      <c r="A92" s="2" t="n"/>
      <c r="B92" s="33" t="n"/>
      <c r="C92" s="27" t="n"/>
      <c r="D92" s="27" t="n"/>
      <c r="E92" s="5" t="n"/>
      <c r="F92" s="5" t="n"/>
      <c r="G92" s="5" t="n"/>
      <c r="H92" s="5" t="n"/>
      <c r="I92" s="6">
        <f>IF(F92="","",IFERROR(VLOOKUP(F92,'Instruções'!$A$13:$B$19,2,FALSE),"Média"))</f>
        <v/>
      </c>
      <c r="J92" s="2" t="n"/>
      <c r="K92" s="28">
        <f>IF(OR(C92="",D92=""),"",IFERROR((D92-C92)*24,0))</f>
        <v/>
      </c>
      <c r="L92" s="8">
        <f>IF(B92="","",B92-TODAY())</f>
        <v/>
      </c>
      <c r="M92" s="6">
        <f>IF(B92="","",IF(J92="Concluído","Concluído",IF(B92&lt;TODAY(),"Atrasado",IF(B92=TODAY(),"Hoje","Agendado"))))</f>
        <v/>
      </c>
      <c r="N92" s="5" t="n"/>
    </row>
    <row r="93">
      <c r="A93" s="2" t="n"/>
      <c r="B93" s="33" t="n"/>
      <c r="C93" s="27" t="n"/>
      <c r="D93" s="27" t="n"/>
      <c r="E93" s="5" t="n"/>
      <c r="F93" s="5" t="n"/>
      <c r="G93" s="5" t="n"/>
      <c r="H93" s="5" t="n"/>
      <c r="I93" s="6">
        <f>IF(F93="","",IFERROR(VLOOKUP(F93,'Instruções'!$A$13:$B$19,2,FALSE),"Média"))</f>
        <v/>
      </c>
      <c r="J93" s="2" t="n"/>
      <c r="K93" s="28">
        <f>IF(OR(C93="",D93=""),"",IFERROR((D93-C93)*24,0))</f>
        <v/>
      </c>
      <c r="L93" s="8">
        <f>IF(B93="","",B93-TODAY())</f>
        <v/>
      </c>
      <c r="M93" s="6">
        <f>IF(B93="","",IF(J93="Concluído","Concluído",IF(B93&lt;TODAY(),"Atrasado",IF(B93=TODAY(),"Hoje","Agendado"))))</f>
        <v/>
      </c>
      <c r="N93" s="5" t="n"/>
    </row>
    <row r="94">
      <c r="A94" s="2" t="n"/>
      <c r="B94" s="33" t="n"/>
      <c r="C94" s="27" t="n"/>
      <c r="D94" s="27" t="n"/>
      <c r="E94" s="5" t="n"/>
      <c r="F94" s="5" t="n"/>
      <c r="G94" s="5" t="n"/>
      <c r="H94" s="5" t="n"/>
      <c r="I94" s="6">
        <f>IF(F94="","",IFERROR(VLOOKUP(F94,'Instruções'!$A$13:$B$19,2,FALSE),"Média"))</f>
        <v/>
      </c>
      <c r="J94" s="2" t="n"/>
      <c r="K94" s="28">
        <f>IF(OR(C94="",D94=""),"",IFERROR((D94-C94)*24,0))</f>
        <v/>
      </c>
      <c r="L94" s="8">
        <f>IF(B94="","",B94-TODAY())</f>
        <v/>
      </c>
      <c r="M94" s="6">
        <f>IF(B94="","",IF(J94="Concluído","Concluído",IF(B94&lt;TODAY(),"Atrasado",IF(B94=TODAY(),"Hoje","Agendado"))))</f>
        <v/>
      </c>
      <c r="N94" s="5" t="n"/>
    </row>
    <row r="95">
      <c r="A95" s="2" t="n"/>
      <c r="B95" s="33" t="n"/>
      <c r="C95" s="27" t="n"/>
      <c r="D95" s="27" t="n"/>
      <c r="E95" s="5" t="n"/>
      <c r="F95" s="5" t="n"/>
      <c r="G95" s="5" t="n"/>
      <c r="H95" s="5" t="n"/>
      <c r="I95" s="6">
        <f>IF(F95="","",IFERROR(VLOOKUP(F95,'Instruções'!$A$13:$B$19,2,FALSE),"Média"))</f>
        <v/>
      </c>
      <c r="J95" s="2" t="n"/>
      <c r="K95" s="28">
        <f>IF(OR(C95="",D95=""),"",IFERROR((D95-C95)*24,0))</f>
        <v/>
      </c>
      <c r="L95" s="8">
        <f>IF(B95="","",B95-TODAY())</f>
        <v/>
      </c>
      <c r="M95" s="6">
        <f>IF(B95="","",IF(J95="Concluído","Concluído",IF(B95&lt;TODAY(),"Atrasado",IF(B95=TODAY(),"Hoje","Agendado"))))</f>
        <v/>
      </c>
      <c r="N95" s="5" t="n"/>
    </row>
    <row r="96">
      <c r="A96" s="2" t="n"/>
      <c r="B96" s="33" t="n"/>
      <c r="C96" s="27" t="n"/>
      <c r="D96" s="27" t="n"/>
      <c r="E96" s="5" t="n"/>
      <c r="F96" s="5" t="n"/>
      <c r="G96" s="5" t="n"/>
      <c r="H96" s="5" t="n"/>
      <c r="I96" s="6">
        <f>IF(F96="","",IFERROR(VLOOKUP(F96,'Instruções'!$A$13:$B$19,2,FALSE),"Média"))</f>
        <v/>
      </c>
      <c r="J96" s="2" t="n"/>
      <c r="K96" s="28">
        <f>IF(OR(C96="",D96=""),"",IFERROR((D96-C96)*24,0))</f>
        <v/>
      </c>
      <c r="L96" s="8">
        <f>IF(B96="","",B96-TODAY())</f>
        <v/>
      </c>
      <c r="M96" s="6">
        <f>IF(B96="","",IF(J96="Concluído","Concluído",IF(B96&lt;TODAY(),"Atrasado",IF(B96=TODAY(),"Hoje","Agendado"))))</f>
        <v/>
      </c>
      <c r="N96" s="5" t="n"/>
    </row>
    <row r="97">
      <c r="A97" s="2" t="n"/>
      <c r="B97" s="33" t="n"/>
      <c r="C97" s="27" t="n"/>
      <c r="D97" s="27" t="n"/>
      <c r="E97" s="5" t="n"/>
      <c r="F97" s="5" t="n"/>
      <c r="G97" s="5" t="n"/>
      <c r="H97" s="5" t="n"/>
      <c r="I97" s="6">
        <f>IF(F97="","",IFERROR(VLOOKUP(F97,'Instruções'!$A$13:$B$19,2,FALSE),"Média"))</f>
        <v/>
      </c>
      <c r="J97" s="2" t="n"/>
      <c r="K97" s="28">
        <f>IF(OR(C97="",D97=""),"",IFERROR((D97-C97)*24,0))</f>
        <v/>
      </c>
      <c r="L97" s="8">
        <f>IF(B97="","",B97-TODAY())</f>
        <v/>
      </c>
      <c r="M97" s="6">
        <f>IF(B97="","",IF(J97="Concluído","Concluído",IF(B97&lt;TODAY(),"Atrasado",IF(B97=TODAY(),"Hoje","Agendado"))))</f>
        <v/>
      </c>
      <c r="N97" s="5" t="n"/>
    </row>
    <row r="98">
      <c r="A98" s="2" t="n"/>
      <c r="B98" s="33" t="n"/>
      <c r="C98" s="27" t="n"/>
      <c r="D98" s="27" t="n"/>
      <c r="E98" s="5" t="n"/>
      <c r="F98" s="5" t="n"/>
      <c r="G98" s="5" t="n"/>
      <c r="H98" s="5" t="n"/>
      <c r="I98" s="6">
        <f>IF(F98="","",IFERROR(VLOOKUP(F98,'Instruções'!$A$13:$B$19,2,FALSE),"Média"))</f>
        <v/>
      </c>
      <c r="J98" s="2" t="n"/>
      <c r="K98" s="28">
        <f>IF(OR(C98="",D98=""),"",IFERROR((D98-C98)*24,0))</f>
        <v/>
      </c>
      <c r="L98" s="8">
        <f>IF(B98="","",B98-TODAY())</f>
        <v/>
      </c>
      <c r="M98" s="6">
        <f>IF(B98="","",IF(J98="Concluído","Concluído",IF(B98&lt;TODAY(),"Atrasado",IF(B98=TODAY(),"Hoje","Agendado"))))</f>
        <v/>
      </c>
      <c r="N98" s="5" t="n"/>
    </row>
    <row r="99">
      <c r="A99" s="2" t="n"/>
      <c r="B99" s="33" t="n"/>
      <c r="C99" s="27" t="n"/>
      <c r="D99" s="27" t="n"/>
      <c r="E99" s="5" t="n"/>
      <c r="F99" s="5" t="n"/>
      <c r="G99" s="5" t="n"/>
      <c r="H99" s="5" t="n"/>
      <c r="I99" s="6">
        <f>IF(F99="","",IFERROR(VLOOKUP(F99,'Instruções'!$A$13:$B$19,2,FALSE),"Média"))</f>
        <v/>
      </c>
      <c r="J99" s="2" t="n"/>
      <c r="K99" s="28">
        <f>IF(OR(C99="",D99=""),"",IFERROR((D99-C99)*24,0))</f>
        <v/>
      </c>
      <c r="L99" s="8">
        <f>IF(B99="","",B99-TODAY())</f>
        <v/>
      </c>
      <c r="M99" s="6">
        <f>IF(B99="","",IF(J99="Concluído","Concluído",IF(B99&lt;TODAY(),"Atrasado",IF(B99=TODAY(),"Hoje","Agendado"))))</f>
        <v/>
      </c>
      <c r="N99" s="5" t="n"/>
    </row>
    <row r="100">
      <c r="A100" s="2" t="n"/>
      <c r="B100" s="33" t="n"/>
      <c r="C100" s="27" t="n"/>
      <c r="D100" s="27" t="n"/>
      <c r="E100" s="5" t="n"/>
      <c r="F100" s="5" t="n"/>
      <c r="G100" s="5" t="n"/>
      <c r="H100" s="5" t="n"/>
      <c r="I100" s="6">
        <f>IF(F100="","",IFERROR(VLOOKUP(F100,'Instruções'!$A$13:$B$19,2,FALSE),"Média"))</f>
        <v/>
      </c>
      <c r="J100" s="2" t="n"/>
      <c r="K100" s="28">
        <f>IF(OR(C100="",D100=""),"",IFERROR((D100-C100)*24,0))</f>
        <v/>
      </c>
      <c r="L100" s="8">
        <f>IF(B100="","",B100-TODAY())</f>
        <v/>
      </c>
      <c r="M100" s="6">
        <f>IF(B100="","",IF(J100="Concluído","Concluído",IF(B100&lt;TODAY(),"Atrasado",IF(B100=TODAY(),"Hoje","Agendado"))))</f>
        <v/>
      </c>
      <c r="N100" s="5" t="n"/>
    </row>
    <row r="101">
      <c r="A101" s="2" t="n"/>
      <c r="B101" s="33" t="n"/>
      <c r="C101" s="27" t="n"/>
      <c r="D101" s="27" t="n"/>
      <c r="E101" s="5" t="n"/>
      <c r="F101" s="5" t="n"/>
      <c r="G101" s="5" t="n"/>
      <c r="H101" s="5" t="n"/>
      <c r="I101" s="6">
        <f>IF(F101="","",IFERROR(VLOOKUP(F101,'Instruções'!$A$13:$B$19,2,FALSE),"Média"))</f>
        <v/>
      </c>
      <c r="J101" s="2" t="n"/>
      <c r="K101" s="28">
        <f>IF(OR(C101="",D101=""),"",IFERROR((D101-C101)*24,0))</f>
        <v/>
      </c>
      <c r="L101" s="8">
        <f>IF(B101="","",B101-TODAY())</f>
        <v/>
      </c>
      <c r="M101" s="6">
        <f>IF(B101="","",IF(J101="Concluído","Concluído",IF(B101&lt;TODAY(),"Atrasado",IF(B101=TODAY(),"Hoje","Agendado"))))</f>
        <v/>
      </c>
      <c r="N101" s="5" t="n"/>
    </row>
  </sheetData>
  <conditionalFormatting sqref="A2:N101">
    <cfRule type="expression" priority="1" dxfId="0" stopIfTrue="1">
      <formula>$M2="Atrasado"</formula>
    </cfRule>
    <cfRule type="expression" priority="2" dxfId="1" stopIfTrue="1">
      <formula>$M2="Hoje"</formula>
    </cfRule>
    <cfRule type="expression" priority="3" dxfId="2" stopIfTrue="1">
      <formula>$M2="Concluído"</formula>
    </cfRule>
  </conditionalFormatting>
  <dataValidations count="3">
    <dataValidation sqref="F2:F101" showErrorMessage="1" showInputMessage="1" allowBlank="1" errorTitle="Categoria inválida" error="Escolha uma categoria da lista." promptTitle="Categoria" prompt="Selecione a categoria do compromisso." type="list">
      <formula1>'Instruções'!$A$13:$A$19</formula1>
    </dataValidation>
    <dataValidation sqref="J2:J101" showErrorMessage="1" showInputMessage="1" allowBlank="1" errorTitle="Status inválido" error="Escolha um status da lista." promptTitle="Status" prompt="Atualize o andamento do compromisso." type="list">
      <formula1>"Agendado,Concluído,Cancelado"</formula1>
    </dataValidation>
    <dataValidation sqref="I2:I101" showErrorMessage="1" showInputMessage="1" allowBlank="1" errorTitle="Prioridade inválida" error="Escolha uma prioridade da lista." promptTitle="Prioridade" prompt="A prioridade é sugerida pela categoria." type="list">
      <formula1>'Instruções'!$B$13:$B$19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tabColor rgb="0010B981"/>
    <outlinePr summaryBelow="1" summaryRight="1"/>
    <pageSetUpPr/>
  </sheetPr>
  <dimension ref="A1:J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16" customWidth="1" min="2" max="2"/>
    <col width="4" customWidth="1" min="3" max="3"/>
    <col width="22" customWidth="1" min="4" max="4"/>
    <col width="17" customWidth="1" min="5" max="5"/>
    <col width="20" customWidth="1" min="6" max="6"/>
    <col width="4" customWidth="1" min="7" max="7"/>
    <col width="18" customWidth="1" min="8" max="8"/>
    <col width="16" customWidth="1" min="9" max="9"/>
    <col width="4" customWidth="1" min="10" max="10"/>
  </cols>
  <sheetData>
    <row r="1" ht="30" customHeight="1">
      <c r="A1" s="9" t="inlineStr">
        <is>
          <t>Resumo do Calendário</t>
        </is>
      </c>
    </row>
    <row r="2"/>
    <row r="3">
      <c r="A3" s="11" t="inlineStr">
        <is>
          <t>Indicador</t>
        </is>
      </c>
      <c r="B3" s="1" t="inlineStr">
        <is>
          <t>Valor</t>
        </is>
      </c>
      <c r="D3" s="11" t="inlineStr">
        <is>
          <t>Categoria</t>
        </is>
      </c>
      <c r="E3" s="1" t="inlineStr">
        <is>
          <t>Compromissos</t>
        </is>
      </c>
      <c r="F3" s="1" t="inlineStr">
        <is>
          <t>Horas agendadas</t>
        </is>
      </c>
      <c r="H3" s="11" t="inlineStr">
        <is>
          <t>Status</t>
        </is>
      </c>
      <c r="I3" s="1" t="inlineStr">
        <is>
          <t>Compromissos</t>
        </is>
      </c>
    </row>
    <row r="4">
      <c r="A4" s="12" t="inlineStr">
        <is>
          <t>Total de compromissos</t>
        </is>
      </c>
      <c r="B4" s="13">
        <f>COUNTA('Calendário'!$E$2:$E$101)</f>
        <v/>
      </c>
      <c r="D4" s="12" t="inlineStr">
        <is>
          <t>Trabalho</t>
        </is>
      </c>
      <c r="E4" s="14">
        <f>COUNTIF('Calendário'!$F$2:$F$101,D4)</f>
        <v/>
      </c>
      <c r="F4" s="29">
        <f>SUMIF('Calendário'!$F$2:$F$101,D4,'Calendário'!$K$2:$K$101)</f>
        <v/>
      </c>
      <c r="H4" s="12" t="inlineStr">
        <is>
          <t>Agendado</t>
        </is>
      </c>
      <c r="I4" s="14">
        <f>COUNTIF('Calendário'!$J$2:$J$101,H4)</f>
        <v/>
      </c>
    </row>
    <row r="5">
      <c r="A5" s="16" t="inlineStr">
        <is>
          <t>Compromissos concluídos</t>
        </is>
      </c>
      <c r="B5" s="13">
        <f>COUNTIF('Calendário'!$J$2:$J$101,"Concluído")</f>
        <v/>
      </c>
      <c r="D5" s="16" t="inlineStr">
        <is>
          <t>Saúde</t>
        </is>
      </c>
      <c r="E5" s="17">
        <f>COUNTIF('Calendário'!$F$2:$F$101,D5)</f>
        <v/>
      </c>
      <c r="F5" s="30">
        <f>SUMIF('Calendário'!$F$2:$F$101,D5,'Calendário'!$K$2:$K$101)</f>
        <v/>
      </c>
      <c r="H5" s="16" t="inlineStr">
        <is>
          <t>Concluído</t>
        </is>
      </c>
      <c r="I5" s="17">
        <f>COUNTIF('Calendário'!$J$2:$J$101,H5)</f>
        <v/>
      </c>
    </row>
    <row r="6">
      <c r="A6" s="12" t="inlineStr">
        <is>
          <t>Percentual concluído</t>
        </is>
      </c>
      <c r="B6" s="31">
        <f>IFERROR(COUNTIF('Calendário'!$J$2:$J$101,"Concluído")/COUNTA('Calendário'!$E$2:$E$101),0)</f>
        <v/>
      </c>
      <c r="D6" s="12" t="inlineStr">
        <is>
          <t>Finanças</t>
        </is>
      </c>
      <c r="E6" s="14">
        <f>COUNTIF('Calendário'!$F$2:$F$101,D6)</f>
        <v/>
      </c>
      <c r="F6" s="29">
        <f>SUMIF('Calendário'!$F$2:$F$101,D6,'Calendário'!$K$2:$K$101)</f>
        <v/>
      </c>
      <c r="H6" s="12" t="inlineStr">
        <is>
          <t>Cancelado</t>
        </is>
      </c>
      <c r="I6" s="14">
        <f>COUNTIF('Calendário'!$J$2:$J$101,H6)</f>
        <v/>
      </c>
    </row>
    <row r="7">
      <c r="A7" s="16" t="inlineStr">
        <is>
          <t>Horas totais agendadas</t>
        </is>
      </c>
      <c r="B7" s="32">
        <f>SUM('Calendário'!$K$2:$K$101)</f>
        <v/>
      </c>
      <c r="D7" s="16" t="inlineStr">
        <is>
          <t>Estudos</t>
        </is>
      </c>
      <c r="E7" s="17">
        <f>COUNTIF('Calendário'!$F$2:$F$101,D7)</f>
        <v/>
      </c>
      <c r="F7" s="30">
        <f>SUMIF('Calendário'!$F$2:$F$101,D7,'Calendário'!$K$2:$K$101)</f>
        <v/>
      </c>
    </row>
    <row r="8">
      <c r="A8" s="12" t="inlineStr">
        <is>
          <t>Duração média</t>
        </is>
      </c>
      <c r="B8" s="32">
        <f>IFERROR(AVERAGE('Calendário'!$K$2:$K$101),0)</f>
        <v/>
      </c>
      <c r="D8" s="12" t="inlineStr">
        <is>
          <t>Pessoal</t>
        </is>
      </c>
      <c r="E8" s="14">
        <f>COUNTIF('Calendário'!$F$2:$F$101,D8)</f>
        <v/>
      </c>
      <c r="F8" s="29">
        <f>SUMIF('Calendário'!$F$2:$F$101,D8,'Calendário'!$K$2:$K$101)</f>
        <v/>
      </c>
    </row>
    <row r="9">
      <c r="A9" s="16" t="inlineStr">
        <is>
          <t>Eventos atrasados</t>
        </is>
      </c>
      <c r="B9" s="21">
        <f>COUNTIF('Calendário'!$M$2:$M$101,"Atrasado")</f>
        <v/>
      </c>
      <c r="D9" s="16" t="inlineStr">
        <is>
          <t>Viagem</t>
        </is>
      </c>
      <c r="E9" s="17">
        <f>COUNTIF('Calendário'!$F$2:$F$101,D9)</f>
        <v/>
      </c>
      <c r="F9" s="30">
        <f>SUMIF('Calendário'!$F$2:$F$101,D9,'Calendário'!$K$2:$K$101)</f>
        <v/>
      </c>
    </row>
    <row r="10">
      <c r="D10" s="12" t="inlineStr">
        <is>
          <t>Casa e manutenção</t>
        </is>
      </c>
      <c r="E10" s="14">
        <f>COUNTIF('Calendário'!$F$2:$F$101,D10)</f>
        <v/>
      </c>
      <c r="F10" s="29">
        <f>SUMIF('Calendário'!$F$2:$F$101,D10,'Calendário'!$K$2:$K$101)</f>
        <v/>
      </c>
    </row>
  </sheetData>
  <mergeCells count="1">
    <mergeCell ref="A1:J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4ED8"/>
    <outlinePr summaryBelow="1" summaryRight="1"/>
    <pageSetUpPr/>
  </sheetPr>
  <dimension ref="A1:D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2" customWidth="1" min="1" max="1"/>
    <col width="24" customWidth="1" min="2" max="2"/>
    <col width="5" customWidth="1" min="3" max="3"/>
    <col width="45" customWidth="1" min="4" max="4"/>
  </cols>
  <sheetData>
    <row r="1" ht="30" customHeight="1">
      <c r="A1" s="9" t="inlineStr">
        <is>
          <t>Instruções de uso do Calendário</t>
        </is>
      </c>
    </row>
    <row r="2"/>
    <row r="3" ht="31" customHeight="1">
      <c r="A3" s="22" t="inlineStr">
        <is>
          <t>Como usar o calendário</t>
        </is>
      </c>
      <c r="D3" s="22" t="inlineStr">
        <is>
          <t>Cores e situação automática</t>
        </is>
      </c>
    </row>
    <row r="4" ht="31" customHeight="1">
      <c r="A4" s="23" t="inlineStr">
        <is>
          <t>1. Cadastre cada compromisso em uma linha da planilha Calendário.</t>
        </is>
      </c>
      <c r="D4" s="23" t="inlineStr">
        <is>
          <t>Vermelho: compromisso atrasado e ainda não concluído.</t>
        </is>
      </c>
    </row>
    <row r="5" ht="31" customHeight="1">
      <c r="A5" s="24" t="inlineStr">
        <is>
          <t>2. Preencha a data no padrão DD/MM/AAAA e informe horários de início e fim.</t>
        </is>
      </c>
      <c r="D5" s="24" t="inlineStr">
        <is>
          <t>Amarelo: compromisso previsto para hoje.</t>
        </is>
      </c>
    </row>
    <row r="6" ht="31" customHeight="1">
      <c r="A6" s="23" t="inlineStr">
        <is>
          <t>3. Use os filtros do cabeçalho para visualizar categorias, responsáveis, prioridades e status.</t>
        </is>
      </c>
      <c r="D6" s="23" t="inlineStr">
        <is>
          <t>Verde: compromisso concluído.</t>
        </is>
      </c>
    </row>
    <row r="7" ht="31" customHeight="1">
      <c r="A7" s="24" t="inlineStr">
        <is>
          <t>4. Selecione categorias e status pelas listas suspensas para manter o planejamento organizado.</t>
        </is>
      </c>
      <c r="D7" s="24" t="inlineStr">
        <is>
          <t>A situação automática considera data, data atual e status informado.</t>
        </is>
      </c>
    </row>
    <row r="8" ht="31" customHeight="1">
      <c r="A8" s="23" t="inlineStr">
        <is>
          <t>5. Atualize o calendário semanalmente para revisar pendências e próximos compromissos.</t>
        </is>
      </c>
      <c r="D8" s="23" t="inlineStr">
        <is>
          <t>A prioridade é sugerida conforme a categoria e pode ser ajustada quando necessário.</t>
        </is>
      </c>
    </row>
    <row r="9"/>
    <row r="10"/>
    <row r="11"/>
    <row r="12">
      <c r="A12" s="1" t="inlineStr">
        <is>
          <t>Categoria</t>
        </is>
      </c>
      <c r="B12" s="1" t="inlineStr">
        <is>
          <t>Prioridade padrão</t>
        </is>
      </c>
    </row>
    <row r="13">
      <c r="A13" s="25" t="inlineStr">
        <is>
          <t>Trabalho</t>
        </is>
      </c>
      <c r="B13" s="2" t="inlineStr">
        <is>
          <t>Alta</t>
        </is>
      </c>
    </row>
    <row r="14">
      <c r="A14" s="25" t="inlineStr">
        <is>
          <t>Saúde</t>
        </is>
      </c>
      <c r="B14" s="2" t="inlineStr">
        <is>
          <t>Alta</t>
        </is>
      </c>
    </row>
    <row r="15">
      <c r="A15" s="25" t="inlineStr">
        <is>
          <t>Finanças</t>
        </is>
      </c>
      <c r="B15" s="2" t="inlineStr">
        <is>
          <t>Alta</t>
        </is>
      </c>
    </row>
    <row r="16">
      <c r="A16" s="25" t="inlineStr">
        <is>
          <t>Estudos</t>
        </is>
      </c>
      <c r="B16" s="2" t="inlineStr">
        <is>
          <t>Média</t>
        </is>
      </c>
    </row>
    <row r="17">
      <c r="A17" s="25" t="inlineStr">
        <is>
          <t>Pessoal</t>
        </is>
      </c>
      <c r="B17" s="2" t="inlineStr">
        <is>
          <t>Baixa</t>
        </is>
      </c>
    </row>
    <row r="18">
      <c r="A18" s="25" t="inlineStr">
        <is>
          <t>Viagem</t>
        </is>
      </c>
      <c r="B18" s="2" t="inlineStr">
        <is>
          <t>Média</t>
        </is>
      </c>
    </row>
    <row r="19">
      <c r="A19" s="25" t="inlineStr">
        <is>
          <t>Casa e manutenção</t>
        </is>
      </c>
      <c r="B19" s="2" t="inlineStr">
        <is>
          <t>Média</t>
        </is>
      </c>
    </row>
  </sheetData>
  <autoFilter ref="A12:B19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2026-09-08T17:26:02Z</dcterms:created>
  <dcterms:modified xmlns:dcterms="http://purl.org/dc/terms/" xmlns:xsi="http://www.w3.org/2001/XMLSchema-instance" xsi:type="dcterms:W3CDTF">2026-09-08T17:26:02Z</dcterms:modified>
</cp:coreProperties>
</file>