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genda_2026" sheetId="1" state="visible" r:id="rId1"/>
    <sheet xmlns:r="http://schemas.openxmlformats.org/officeDocument/2006/relationships" name="Resumo_Mensal" sheetId="2" state="visible" r:id="rId2"/>
    <sheet xmlns:r="http://schemas.openxmlformats.org/officeDocument/2006/relationships" name="Instruco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AAAA"/>
    <numFmt numFmtId="166" formatCode="HH:MM"/>
  </numFmts>
  <fonts count="4">
    <font>
      <name val="Calibri"/>
      <family val="2"/>
      <color theme="1"/>
      <sz val="11"/>
      <scheme val="minor"/>
    </font>
    <font>
      <b val="1"/>
      <color rgb="001E293B"/>
      <sz val="16"/>
    </font>
    <font>
      <b val="1"/>
      <color rgb="00FFFFFF"/>
      <sz val="11"/>
    </font>
    <font>
      <b val="1"/>
      <color rgb="001E293B"/>
      <sz val="11"/>
    </font>
  </fonts>
  <fills count="7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F8FAFC"/>
        <bgColor rgb="00F8FAFC"/>
      </patternFill>
    </fill>
    <fill>
      <patternFill patternType="solid">
        <fgColor rgb="00FFFBEB"/>
        <bgColor rgb="00FFFBEB"/>
      </patternFill>
    </fill>
    <fill>
      <patternFill patternType="solid">
        <fgColor rgb="00FFFFFF"/>
        <bgColor rgb="00FFFFFF"/>
      </patternFill>
    </fill>
    <fill>
      <patternFill patternType="solid">
        <fgColor rgb="0014B8A6"/>
        <b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166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/>
    </xf>
    <xf numFmtId="0" fontId="2" fillId="6" borderId="0" applyAlignment="1" pivotButton="0" quotePrefix="0" xfId="0">
      <alignment horizontal="center" vertical="center"/>
    </xf>
    <xf numFmtId="1" fontId="0" fillId="3" borderId="1" applyAlignment="1" pivotButton="0" quotePrefix="0" xfId="0">
      <alignment horizontal="center" vertical="center"/>
    </xf>
    <xf numFmtId="1" fontId="0" fillId="5" borderId="1" applyAlignment="1" pivotButton="0" quotePrefix="0" xfId="0">
      <alignment horizontal="center" vertical="center"/>
    </xf>
    <xf numFmtId="9" fontId="0" fillId="3" borderId="1" applyAlignment="1" pivotButton="0" quotePrefix="0" xfId="0">
      <alignment horizontal="center" vertical="center"/>
    </xf>
    <xf numFmtId="9" fontId="0" fillId="5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b val="1"/>
        <color rgb="00DC2626"/>
      </font>
      <fill>
        <patternFill patternType="solid">
          <fgColor rgb="00FEE2E2"/>
          <bgColor rgb="00FEE2E2"/>
        </patternFill>
      </fill>
    </dxf>
    <dxf>
      <font>
        <b val="1"/>
        <color rgb="0016A34A"/>
      </font>
      <fill>
        <patternFill patternType="solid">
          <fgColor rgb="00DCFCE7"/>
          <b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Compromissos por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'Resumo_Mensal'!B12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'Resumo_Mensal'!$A$13:$A$18</f>
            </numRef>
          </cat>
          <val>
            <numRef>
              <f>'Resumo_Mensal'!$B$13:$B$18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por Status</a:t>
            </a:r>
          </a:p>
        </rich>
      </tx>
    </title>
    <plotArea>
      <pieChart>
        <varyColors val="1"/>
        <ser>
          <idx val="0"/>
          <order val="0"/>
          <tx>
            <strRef>
              <f>'Resumo_Mensal'!B21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'Resumo_Mensal'!$A$22:$A$25</f>
            </numRef>
          </cat>
          <val>
            <numRef>
              <f>'Resumo_Mensal'!$B$22:$B$25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20</row>
      <rowOff>0</rowOff>
    </from>
    <ext cx="576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4" customWidth="1" min="3" max="3"/>
    <col width="10" customWidth="1" min="4" max="4"/>
    <col width="26" customWidth="1" min="5" max="5"/>
    <col width="12" customWidth="1" min="6" max="6"/>
    <col width="20" customWidth="1" min="7" max="7"/>
    <col width="16" customWidth="1" min="8" max="8"/>
    <col width="12" customWidth="1" min="9" max="9"/>
    <col width="12" customWidth="1" min="10" max="10"/>
    <col width="18" customWidth="1" min="11" max="11"/>
    <col width="16" customWidth="1" min="12" max="12"/>
    <col width="12" customWidth="1" min="13" max="13"/>
    <col width="30" customWidth="1" min="14" max="14"/>
    <col width="20" customWidth="1" min="15" max="15"/>
    <col width="12" customWidth="1" min="16" max="16"/>
  </cols>
  <sheetData>
    <row r="1" ht="24" customHeight="1">
      <c r="A1" s="1" t="inlineStr">
        <is>
          <t>Agenda Pessoal 2026</t>
        </is>
      </c>
    </row>
    <row r="2">
      <c r="A2" s="2" t="inlineStr">
        <is>
          <t>ID</t>
        </is>
      </c>
      <c r="B2" s="2" t="inlineStr">
        <is>
          <t>Data</t>
        </is>
      </c>
      <c r="C2" s="2" t="inlineStr">
        <is>
          <t>Dia da Semana</t>
        </is>
      </c>
      <c r="D2" s="2" t="inlineStr">
        <is>
          <t>Horário</t>
        </is>
      </c>
      <c r="E2" s="2" t="inlineStr">
        <is>
          <t>Título</t>
        </is>
      </c>
      <c r="F2" s="2" t="inlineStr">
        <is>
          <t>Categoria</t>
        </is>
      </c>
      <c r="G2" s="2" t="inlineStr">
        <is>
          <t>Local</t>
        </is>
      </c>
      <c r="H2" s="2" t="inlineStr">
        <is>
          <t>Cidade</t>
        </is>
      </c>
      <c r="I2" s="2" t="inlineStr">
        <is>
          <t>Prioridade</t>
        </is>
      </c>
      <c r="J2" s="2" t="inlineStr">
        <is>
          <t>Status</t>
        </is>
      </c>
      <c r="K2" s="2" t="inlineStr">
        <is>
          <t>Responsável</t>
        </is>
      </c>
      <c r="L2" s="2" t="inlineStr">
        <is>
          <t>Lembrete (dias antes)</t>
        </is>
      </c>
      <c r="M2" s="2" t="inlineStr">
        <is>
          <t>Concluído?</t>
        </is>
      </c>
      <c r="N2" s="2" t="inlineStr">
        <is>
          <t>Observações</t>
        </is>
      </c>
      <c r="O2" s="2" t="inlineStr">
        <is>
          <t>Dias para o compromisso</t>
        </is>
      </c>
      <c r="P2" s="2" t="inlineStr">
        <is>
          <t>Atrasado?</t>
        </is>
      </c>
    </row>
    <row r="3">
      <c r="A3" s="3" t="n">
        <v>1</v>
      </c>
      <c r="B3" s="4" t="n">
        <v>46218</v>
      </c>
      <c r="C3" s="3">
        <f>TEXT(B3,"dddd")</f>
        <v/>
      </c>
      <c r="D3" s="5" t="n">
        <v>0.375</v>
      </c>
      <c r="E3" s="6" t="inlineStr">
        <is>
          <t>Reunião de trabalho</t>
        </is>
      </c>
      <c r="F3" s="7" t="inlineStr">
        <is>
          <t>Trabalho</t>
        </is>
      </c>
      <c r="G3" s="6" t="inlineStr">
        <is>
          <t>Escritório Central</t>
        </is>
      </c>
      <c r="H3" s="3" t="inlineStr">
        <is>
          <t>São Paulo</t>
        </is>
      </c>
      <c r="I3" s="7" t="inlineStr">
        <is>
          <t>Alta</t>
        </is>
      </c>
      <c r="J3" s="7" t="inlineStr">
        <is>
          <t>Concluído</t>
        </is>
      </c>
      <c r="K3" s="3" t="inlineStr">
        <is>
          <t>João Silva</t>
        </is>
      </c>
      <c r="L3" s="3" t="n">
        <v>1</v>
      </c>
      <c r="M3" s="7" t="inlineStr">
        <is>
          <t>Sim</t>
        </is>
      </c>
      <c r="N3" s="6" t="inlineStr">
        <is>
          <t>Reunião de alinhamento mensal</t>
        </is>
      </c>
      <c r="O3" s="3">
        <f>B3-TODAY()</f>
        <v/>
      </c>
      <c r="P3" s="3">
        <f>IF(AND(J3&lt;&gt;"Concluído",B3&lt;TODAY()),"Sim","Não")</f>
        <v/>
      </c>
    </row>
    <row r="4">
      <c r="A4" s="8" t="n">
        <v>2</v>
      </c>
      <c r="B4" s="9" t="n">
        <v>46223</v>
      </c>
      <c r="C4" s="8">
        <f>TEXT(B4,"dddd")</f>
        <v/>
      </c>
      <c r="D4" s="10" t="n">
        <v>0.6041666666666666</v>
      </c>
      <c r="E4" s="11" t="inlineStr">
        <is>
          <t>Consulta médica</t>
        </is>
      </c>
      <c r="F4" s="7" t="inlineStr">
        <is>
          <t>Saúde</t>
        </is>
      </c>
      <c r="G4" s="11" t="inlineStr">
        <is>
          <t>Clínica Saúde Total</t>
        </is>
      </c>
      <c r="H4" s="8" t="inlineStr">
        <is>
          <t>Rio de Janeiro</t>
        </is>
      </c>
      <c r="I4" s="7" t="inlineStr">
        <is>
          <t>Média</t>
        </is>
      </c>
      <c r="J4" s="7" t="inlineStr">
        <is>
          <t>Agendado</t>
        </is>
      </c>
      <c r="K4" s="8" t="inlineStr">
        <is>
          <t>Maria Oliveira</t>
        </is>
      </c>
      <c r="L4" s="8" t="n">
        <v>2</v>
      </c>
      <c r="M4" s="7" t="inlineStr">
        <is>
          <t>Não</t>
        </is>
      </c>
      <c r="N4" s="11" t="inlineStr">
        <is>
          <t>Levar exames anteriores</t>
        </is>
      </c>
      <c r="O4" s="8">
        <f>B4-TODAY()</f>
        <v/>
      </c>
      <c r="P4" s="8">
        <f>IF(AND(J4&lt;&gt;"Concluído",B4&lt;TODAY()),"Sim","Não")</f>
        <v/>
      </c>
    </row>
    <row r="5">
      <c r="A5" s="3" t="n">
        <v>3</v>
      </c>
      <c r="B5" s="4" t="n">
        <v>46213</v>
      </c>
      <c r="C5" s="3">
        <f>TEXT(B5,"dddd")</f>
        <v/>
      </c>
      <c r="D5" s="5" t="n">
        <v>0.4166666666666667</v>
      </c>
      <c r="E5" s="6" t="inlineStr">
        <is>
          <t>Pagamento de conta</t>
        </is>
      </c>
      <c r="F5" s="7" t="inlineStr">
        <is>
          <t>Finanças</t>
        </is>
      </c>
      <c r="G5" s="6" t="inlineStr">
        <is>
          <t>Banco Itaú</t>
        </is>
      </c>
      <c r="H5" s="3" t="inlineStr">
        <is>
          <t>Belo Horizonte</t>
        </is>
      </c>
      <c r="I5" s="7" t="inlineStr">
        <is>
          <t>Alta</t>
        </is>
      </c>
      <c r="J5" s="7" t="inlineStr">
        <is>
          <t>Pendente</t>
        </is>
      </c>
      <c r="K5" s="3" t="inlineStr">
        <is>
          <t>Pedro Santos</t>
        </is>
      </c>
      <c r="L5" s="3" t="n">
        <v>0</v>
      </c>
      <c r="M5" s="7" t="inlineStr">
        <is>
          <t>Não</t>
        </is>
      </c>
      <c r="N5" s="6" t="inlineStr">
        <is>
          <t>Fatura do cartão de crédito</t>
        </is>
      </c>
      <c r="O5" s="3">
        <f>B5-TODAY()</f>
        <v/>
      </c>
      <c r="P5" s="3">
        <f>IF(AND(J5&lt;&gt;"Concluído",B5&lt;TODAY()),"Sim","Não")</f>
        <v/>
      </c>
    </row>
    <row r="6">
      <c r="A6" s="8" t="n">
        <v>4</v>
      </c>
      <c r="B6" s="9" t="n">
        <v>46228</v>
      </c>
      <c r="C6" s="8">
        <f>TEXT(B6,"dddd")</f>
        <v/>
      </c>
      <c r="D6" s="10" t="n">
        <v>0.7916666666666666</v>
      </c>
      <c r="E6" s="11" t="inlineStr">
        <is>
          <t>Reunião escolar</t>
        </is>
      </c>
      <c r="F6" s="7" t="inlineStr">
        <is>
          <t>Estudos</t>
        </is>
      </c>
      <c r="G6" s="11" t="inlineStr">
        <is>
          <t>Escola Municipal</t>
        </is>
      </c>
      <c r="H6" s="8" t="inlineStr">
        <is>
          <t>Curitiba</t>
        </is>
      </c>
      <c r="I6" s="7" t="inlineStr">
        <is>
          <t>Média</t>
        </is>
      </c>
      <c r="J6" s="7" t="inlineStr">
        <is>
          <t>Agendado</t>
        </is>
      </c>
      <c r="K6" s="8" t="inlineStr">
        <is>
          <t>Ana Souza</t>
        </is>
      </c>
      <c r="L6" s="8" t="n">
        <v>1</v>
      </c>
      <c r="M6" s="7" t="inlineStr">
        <is>
          <t>Não</t>
        </is>
      </c>
      <c r="N6" s="11" t="inlineStr">
        <is>
          <t>Reunião de pais e mestres</t>
        </is>
      </c>
      <c r="O6" s="8">
        <f>B6-TODAY()</f>
        <v/>
      </c>
      <c r="P6" s="8">
        <f>IF(AND(J6&lt;&gt;"Concluído",B6&lt;TODAY()),"Sim","Não")</f>
        <v/>
      </c>
    </row>
    <row r="7">
      <c r="A7" s="3" t="n">
        <v>5</v>
      </c>
      <c r="B7" s="4" t="n">
        <v>46217</v>
      </c>
      <c r="C7" s="3">
        <f>TEXT(B7,"dddd")</f>
        <v/>
      </c>
      <c r="D7" s="5" t="n">
        <v>0.2916666666666667</v>
      </c>
      <c r="E7" s="6" t="inlineStr">
        <is>
          <t>Treino na academia</t>
        </is>
      </c>
      <c r="F7" s="7" t="inlineStr">
        <is>
          <t>Pessoal</t>
        </is>
      </c>
      <c r="G7" s="6" t="inlineStr">
        <is>
          <t>Academia Fit Power</t>
        </is>
      </c>
      <c r="H7" s="3" t="inlineStr">
        <is>
          <t>Porto Alegre</t>
        </is>
      </c>
      <c r="I7" s="7" t="inlineStr">
        <is>
          <t>Baixa</t>
        </is>
      </c>
      <c r="J7" s="7" t="inlineStr">
        <is>
          <t>Concluído</t>
        </is>
      </c>
      <c r="K7" s="3" t="inlineStr">
        <is>
          <t>Carlos Pereira</t>
        </is>
      </c>
      <c r="L7" s="3" t="n">
        <v>0</v>
      </c>
      <c r="M7" s="7" t="inlineStr">
        <is>
          <t>Sim</t>
        </is>
      </c>
      <c r="N7" s="6" t="inlineStr">
        <is>
          <t>Treino de pernas</t>
        </is>
      </c>
      <c r="O7" s="3">
        <f>B7-TODAY()</f>
        <v/>
      </c>
      <c r="P7" s="3">
        <f>IF(AND(J7&lt;&gt;"Concluído",B7&lt;TODAY()),"Sim","Não")</f>
        <v/>
      </c>
    </row>
    <row r="8">
      <c r="A8" s="8" t="n">
        <v>6</v>
      </c>
      <c r="B8" s="9" t="n">
        <v>46236</v>
      </c>
      <c r="C8" s="8">
        <f>TEXT(B8,"dddd")</f>
        <v/>
      </c>
      <c r="D8" s="10" t="n">
        <v>0.6666666666666666</v>
      </c>
      <c r="E8" s="11" t="inlineStr">
        <is>
          <t>Visita à família</t>
        </is>
      </c>
      <c r="F8" s="7" t="inlineStr">
        <is>
          <t>Família</t>
        </is>
      </c>
      <c r="G8" s="11" t="inlineStr">
        <is>
          <t>Casa da Vovó</t>
        </is>
      </c>
      <c r="H8" s="8" t="inlineStr">
        <is>
          <t>Salvador</t>
        </is>
      </c>
      <c r="I8" s="7" t="inlineStr">
        <is>
          <t>Média</t>
        </is>
      </c>
      <c r="J8" s="7" t="inlineStr">
        <is>
          <t>Agendado</t>
        </is>
      </c>
      <c r="K8" s="8" t="inlineStr">
        <is>
          <t>Juliana Costa</t>
        </is>
      </c>
      <c r="L8" s="8" t="n">
        <v>3</v>
      </c>
      <c r="M8" s="7" t="inlineStr">
        <is>
          <t>Não</t>
        </is>
      </c>
      <c r="N8" s="11" t="inlineStr">
        <is>
          <t>Almoço de domingo</t>
        </is>
      </c>
      <c r="O8" s="8">
        <f>B8-TODAY()</f>
        <v/>
      </c>
      <c r="P8" s="8">
        <f>IF(AND(J8&lt;&gt;"Concluído",B8&lt;TODAY()),"Sim","Não")</f>
        <v/>
      </c>
    </row>
    <row r="9">
      <c r="A9" s="3" t="n">
        <v>7</v>
      </c>
      <c r="B9" s="4" t="n">
        <v>46208</v>
      </c>
      <c r="C9" s="3">
        <f>TEXT(B9,"dddd")</f>
        <v/>
      </c>
      <c r="D9" s="5" t="n">
        <v>0.75</v>
      </c>
      <c r="E9" s="6" t="inlineStr">
        <is>
          <t>Entrega de projeto</t>
        </is>
      </c>
      <c r="F9" s="7" t="inlineStr">
        <is>
          <t>Trabalho</t>
        </is>
      </c>
      <c r="G9" s="6" t="inlineStr">
        <is>
          <t>Escritório Remoto</t>
        </is>
      </c>
      <c r="H9" s="3" t="inlineStr">
        <is>
          <t>Recife</t>
        </is>
      </c>
      <c r="I9" s="7" t="inlineStr">
        <is>
          <t>Alta</t>
        </is>
      </c>
      <c r="J9" s="7" t="inlineStr">
        <is>
          <t>Remarcado</t>
        </is>
      </c>
      <c r="K9" s="3" t="inlineStr">
        <is>
          <t>Rafael Almeida</t>
        </is>
      </c>
      <c r="L9" s="3" t="n">
        <v>2</v>
      </c>
      <c r="M9" s="7" t="inlineStr">
        <is>
          <t>Não</t>
        </is>
      </c>
      <c r="N9" s="6" t="inlineStr">
        <is>
          <t>Projeto atrasado, aguardando aprovação</t>
        </is>
      </c>
      <c r="O9" s="3">
        <f>B9-TODAY()</f>
        <v/>
      </c>
      <c r="P9" s="3">
        <f>IF(AND(J9&lt;&gt;"Concluído",B9&lt;TODAY()),"Sim","Não")</f>
        <v/>
      </c>
    </row>
    <row r="10">
      <c r="A10" s="8" t="n">
        <v>8</v>
      </c>
      <c r="B10" s="9" t="n">
        <v>46252</v>
      </c>
      <c r="C10" s="8">
        <f>TEXT(B10,"dddd")</f>
        <v/>
      </c>
      <c r="D10" s="10" t="n">
        <v>0.4583333333333333</v>
      </c>
      <c r="E10" s="11" t="inlineStr">
        <is>
          <t>Consulta odontológica</t>
        </is>
      </c>
      <c r="F10" s="7" t="inlineStr">
        <is>
          <t>Saúde</t>
        </is>
      </c>
      <c r="G10" s="11" t="inlineStr">
        <is>
          <t>Clínica OdontoVida</t>
        </is>
      </c>
      <c r="H10" s="8" t="inlineStr">
        <is>
          <t>Fortaleza</t>
        </is>
      </c>
      <c r="I10" s="7" t="inlineStr">
        <is>
          <t>Baixa</t>
        </is>
      </c>
      <c r="J10" s="7" t="inlineStr">
        <is>
          <t>Agendado</t>
        </is>
      </c>
      <c r="K10" s="8" t="inlineStr">
        <is>
          <t>Camila Ferreira</t>
        </is>
      </c>
      <c r="L10" s="8" t="n">
        <v>1</v>
      </c>
      <c r="M10" s="7" t="inlineStr">
        <is>
          <t>Não</t>
        </is>
      </c>
      <c r="N10" s="11" t="inlineStr">
        <is>
          <t>Avaliação de rotina</t>
        </is>
      </c>
      <c r="O10" s="8">
        <f>B10-TODAY()</f>
        <v/>
      </c>
      <c r="P10" s="8">
        <f>IF(AND(J10&lt;&gt;"Concluído",B10&lt;TODAY()),"Sim","Não")</f>
        <v/>
      </c>
    </row>
    <row r="11">
      <c r="A11" s="3" t="n">
        <v>9</v>
      </c>
      <c r="B11" s="4" t="n">
        <v>46219</v>
      </c>
      <c r="C11" s="3">
        <f>TEXT(B11,"dddd")</f>
        <v/>
      </c>
      <c r="D11" s="5" t="n">
        <v>0.3958333333333333</v>
      </c>
      <c r="E11" s="6" t="inlineStr">
        <is>
          <t>Reunião online</t>
        </is>
      </c>
      <c r="F11" s="7" t="inlineStr">
        <is>
          <t>Trabalho</t>
        </is>
      </c>
      <c r="G11" s="6" t="inlineStr">
        <is>
          <t>Home Office</t>
        </is>
      </c>
      <c r="H11" s="3" t="inlineStr">
        <is>
          <t>Brasília</t>
        </is>
      </c>
      <c r="I11" s="7" t="inlineStr">
        <is>
          <t>Média</t>
        </is>
      </c>
      <c r="J11" s="7" t="inlineStr">
        <is>
          <t>Pendente</t>
        </is>
      </c>
      <c r="K11" s="3" t="inlineStr">
        <is>
          <t>Lucas Rodrigues</t>
        </is>
      </c>
      <c r="L11" s="3" t="n">
        <v>1</v>
      </c>
      <c r="M11" s="7" t="inlineStr">
        <is>
          <t>Não</t>
        </is>
      </c>
      <c r="N11" s="6" t="inlineStr">
        <is>
          <t>Alinhamento com equipe de vendas</t>
        </is>
      </c>
      <c r="O11" s="3">
        <f>B11-TODAY()</f>
        <v/>
      </c>
      <c r="P11" s="3">
        <f>IF(AND(J11&lt;&gt;"Concluído",B11&lt;TODAY()),"Sim","Não")</f>
        <v/>
      </c>
    </row>
    <row r="12">
      <c r="A12" s="8" t="n">
        <v>10</v>
      </c>
      <c r="B12" s="9" t="n">
        <v>46233</v>
      </c>
      <c r="C12" s="8">
        <f>TEXT(B12,"dddd")</f>
        <v/>
      </c>
      <c r="D12" s="10" t="n">
        <v>0.625</v>
      </c>
      <c r="E12" s="11" t="inlineStr">
        <is>
          <t>Organização pessoal</t>
        </is>
      </c>
      <c r="F12" s="7" t="inlineStr">
        <is>
          <t>Pessoal</t>
        </is>
      </c>
      <c r="G12" s="11" t="inlineStr">
        <is>
          <t>Casa</t>
        </is>
      </c>
      <c r="H12" s="8" t="inlineStr">
        <is>
          <t>Campinas</t>
        </is>
      </c>
      <c r="I12" s="7" t="inlineStr">
        <is>
          <t>Baixa</t>
        </is>
      </c>
      <c r="J12" s="7" t="inlineStr">
        <is>
          <t>Agendado</t>
        </is>
      </c>
      <c r="K12" s="8" t="inlineStr">
        <is>
          <t>Fernanda Lima</t>
        </is>
      </c>
      <c r="L12" s="8" t="n">
        <v>0</v>
      </c>
      <c r="M12" s="7" t="inlineStr">
        <is>
          <t>Não</t>
        </is>
      </c>
      <c r="N12" s="11" t="inlineStr">
        <is>
          <t>Organizar documentos</t>
        </is>
      </c>
      <c r="O12" s="8">
        <f>B12-TODAY()</f>
        <v/>
      </c>
      <c r="P12" s="8">
        <f>IF(AND(J12&lt;&gt;"Concluído",B12&lt;TODAY()),"Sim","Não")</f>
        <v/>
      </c>
    </row>
  </sheetData>
  <mergeCells count="1">
    <mergeCell ref="A1:P1"/>
  </mergeCells>
  <conditionalFormatting sqref="P3:P12">
    <cfRule type="expression" priority="1" dxfId="0" stopIfTrue="1">
      <formula>P3="Sim"</formula>
    </cfRule>
  </conditionalFormatting>
  <conditionalFormatting sqref="M3:M12">
    <cfRule type="expression" priority="2" dxfId="1" stopIfTrue="1">
      <formula>M3="Sim"</formula>
    </cfRule>
  </conditionalFormatting>
  <dataValidations count="4">
    <dataValidation sqref="F3:F52" showErrorMessage="1" showInputMessage="1" allowBlank="1" type="list">
      <formula1>"Trabalho,Saúde,Família,Estudos,Finanças,Pessoal"</formula1>
    </dataValidation>
    <dataValidation sqref="I3:I52" showErrorMessage="1" showInputMessage="1" allowBlank="1" type="list">
      <formula1>"Alta,Média,Baixa"</formula1>
    </dataValidation>
    <dataValidation sqref="J3:J52" showErrorMessage="1" showInputMessage="1" allowBlank="1" type="list">
      <formula1>"Concluído,Pendente,Agendado,Remarcado"</formula1>
    </dataValidation>
    <dataValidation sqref="M3:M52" showErrorMessage="1" showInputMessage="1" allowBlank="1" type="list">
      <formula1>"Sim,Não"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>
      <c r="A1" s="1" t="inlineStr">
        <is>
          <t>Resumo Mensal - Agenda 2026</t>
        </is>
      </c>
    </row>
    <row r="3">
      <c r="A3" s="12" t="inlineStr">
        <is>
          <t>Indicadores Gerais</t>
        </is>
      </c>
    </row>
    <row r="4">
      <c r="A4" s="6" t="inlineStr">
        <is>
          <t>Total de compromissos</t>
        </is>
      </c>
      <c r="B4" s="13">
        <f>COUNTA(Agenda_2026!A3:A12)</f>
        <v/>
      </c>
    </row>
    <row r="5">
      <c r="A5" s="11" t="inlineStr">
        <is>
          <t>Concluídos</t>
        </is>
      </c>
      <c r="B5" s="14">
        <f>COUNTIF(Agenda_2026!M3:M12,"Sim")</f>
        <v/>
      </c>
    </row>
    <row r="6">
      <c r="A6" s="6" t="inlineStr">
        <is>
          <t>Pendentes</t>
        </is>
      </c>
      <c r="B6" s="13">
        <f>B4-B5</f>
        <v/>
      </c>
    </row>
    <row r="7">
      <c r="A7" s="11" t="inlineStr">
        <is>
          <t>Atrasados</t>
        </is>
      </c>
      <c r="B7" s="14">
        <f>COUNTIF(Agenda_2026!P3:P12,"Sim")</f>
        <v/>
      </c>
    </row>
    <row r="8">
      <c r="A8" s="6" t="inlineStr">
        <is>
          <t>% Conclusão</t>
        </is>
      </c>
      <c r="B8" s="15">
        <f>IFERROR(B5/B4,0)</f>
        <v/>
      </c>
    </row>
    <row r="9">
      <c r="A9" s="11" t="inlineStr">
        <is>
          <t>Média por semana</t>
        </is>
      </c>
      <c r="B9" s="14">
        <f>IFERROR(B4/4,0)</f>
        <v/>
      </c>
    </row>
    <row r="11">
      <c r="A11" s="12" t="inlineStr">
        <is>
          <t>Resumo por Categoria</t>
        </is>
      </c>
    </row>
    <row r="12">
      <c r="A12" s="2" t="inlineStr">
        <is>
          <t>Categoria</t>
        </is>
      </c>
      <c r="B12" s="2" t="inlineStr">
        <is>
          <t>Qtd. Compromissos</t>
        </is>
      </c>
      <c r="C12" s="2" t="inlineStr">
        <is>
          <t>Concluídos</t>
        </is>
      </c>
      <c r="D12" s="2" t="inlineStr">
        <is>
          <t>Pendentes</t>
        </is>
      </c>
      <c r="E12" s="2" t="inlineStr">
        <is>
          <t>% Conclusão</t>
        </is>
      </c>
    </row>
    <row r="13">
      <c r="A13" s="3" t="inlineStr">
        <is>
          <t>Trabalho</t>
        </is>
      </c>
      <c r="B13" s="3">
        <f>COUNTIF(Agenda_2026!F3:F12,A13)</f>
        <v/>
      </c>
      <c r="C13" s="3">
        <f>COUNTIFS(Agenda_2026!F3:F12,A13,Agenda_2026!M3:M12,"Sim")</f>
        <v/>
      </c>
      <c r="D13" s="3">
        <f>B13-C13</f>
        <v/>
      </c>
      <c r="E13" s="15">
        <f>IFERROR(C13/B13,0)</f>
        <v/>
      </c>
    </row>
    <row r="14">
      <c r="A14" s="8" t="inlineStr">
        <is>
          <t>Saúde</t>
        </is>
      </c>
      <c r="B14" s="8">
        <f>COUNTIF(Agenda_2026!F3:F12,A14)</f>
        <v/>
      </c>
      <c r="C14" s="8">
        <f>COUNTIFS(Agenda_2026!F3:F12,A14,Agenda_2026!M3:M12,"Sim")</f>
        <v/>
      </c>
      <c r="D14" s="8">
        <f>B14-C14</f>
        <v/>
      </c>
      <c r="E14" s="16">
        <f>IFERROR(C14/B14,0)</f>
        <v/>
      </c>
    </row>
    <row r="15">
      <c r="A15" s="3" t="inlineStr">
        <is>
          <t>Família</t>
        </is>
      </c>
      <c r="B15" s="3">
        <f>COUNTIF(Agenda_2026!F3:F12,A15)</f>
        <v/>
      </c>
      <c r="C15" s="3">
        <f>COUNTIFS(Agenda_2026!F3:F12,A15,Agenda_2026!M3:M12,"Sim")</f>
        <v/>
      </c>
      <c r="D15" s="3">
        <f>B15-C15</f>
        <v/>
      </c>
      <c r="E15" s="15">
        <f>IFERROR(C15/B15,0)</f>
        <v/>
      </c>
    </row>
    <row r="16">
      <c r="A16" s="8" t="inlineStr">
        <is>
          <t>Estudos</t>
        </is>
      </c>
      <c r="B16" s="8">
        <f>COUNTIF(Agenda_2026!F3:F12,A16)</f>
        <v/>
      </c>
      <c r="C16" s="8">
        <f>COUNTIFS(Agenda_2026!F3:F12,A16,Agenda_2026!M3:M12,"Sim")</f>
        <v/>
      </c>
      <c r="D16" s="8">
        <f>B16-C16</f>
        <v/>
      </c>
      <c r="E16" s="16">
        <f>IFERROR(C16/B16,0)</f>
        <v/>
      </c>
    </row>
    <row r="17">
      <c r="A17" s="3" t="inlineStr">
        <is>
          <t>Finanças</t>
        </is>
      </c>
      <c r="B17" s="3">
        <f>COUNTIF(Agenda_2026!F3:F12,A17)</f>
        <v/>
      </c>
      <c r="C17" s="3">
        <f>COUNTIFS(Agenda_2026!F3:F12,A17,Agenda_2026!M3:M12,"Sim")</f>
        <v/>
      </c>
      <c r="D17" s="3">
        <f>B17-C17</f>
        <v/>
      </c>
      <c r="E17" s="15">
        <f>IFERROR(C17/B17,0)</f>
        <v/>
      </c>
    </row>
    <row r="18">
      <c r="A18" s="8" t="inlineStr">
        <is>
          <t>Pessoal</t>
        </is>
      </c>
      <c r="B18" s="8">
        <f>COUNTIF(Agenda_2026!F3:F12,A18)</f>
        <v/>
      </c>
      <c r="C18" s="8">
        <f>COUNTIFS(Agenda_2026!F3:F12,A18,Agenda_2026!M3:M12,"Sim")</f>
        <v/>
      </c>
      <c r="D18" s="8">
        <f>B18-C18</f>
        <v/>
      </c>
      <c r="E18" s="16">
        <f>IFERROR(C18/B18,0)</f>
        <v/>
      </c>
    </row>
    <row r="20">
      <c r="A20" s="12" t="inlineStr">
        <is>
          <t>Distribuição por Status</t>
        </is>
      </c>
    </row>
    <row r="21">
      <c r="A21" s="2" t="inlineStr">
        <is>
          <t>Status</t>
        </is>
      </c>
      <c r="B21" s="2" t="inlineStr">
        <is>
          <t>Quantidade</t>
        </is>
      </c>
    </row>
    <row r="22">
      <c r="A22" s="3" t="inlineStr">
        <is>
          <t>Concluído</t>
        </is>
      </c>
      <c r="B22" s="3">
        <f>COUNTIF(Agenda_2026!J3:J12,A22)</f>
        <v/>
      </c>
    </row>
    <row r="23">
      <c r="A23" s="8" t="inlineStr">
        <is>
          <t>Pendente</t>
        </is>
      </c>
      <c r="B23" s="8">
        <f>COUNTIF(Agenda_2026!J3:J12,A23)</f>
        <v/>
      </c>
    </row>
    <row r="24">
      <c r="A24" s="3" t="inlineStr">
        <is>
          <t>Agendado</t>
        </is>
      </c>
      <c r="B24" s="3">
        <f>COUNTIF(Agenda_2026!J3:J12,A24)</f>
        <v/>
      </c>
    </row>
    <row r="25">
      <c r="A25" s="8" t="inlineStr">
        <is>
          <t>Remarcado</t>
        </is>
      </c>
      <c r="B25" s="8">
        <f>COUNTIF(Agenda_2026!J3:J12,A25)</f>
        <v/>
      </c>
    </row>
  </sheetData>
  <mergeCells count="4">
    <mergeCell ref="A1:E1"/>
    <mergeCell ref="A3:B3"/>
    <mergeCell ref="A11:E11"/>
    <mergeCell ref="A20:B20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30" customWidth="1" min="3" max="3"/>
    <col width="30" customWidth="1" min="4" max="4"/>
  </cols>
  <sheetData>
    <row r="1">
      <c r="A1" s="1" t="inlineStr">
        <is>
          <t>Instruções de Uso - Agenda Pessoal 2026</t>
        </is>
      </c>
    </row>
    <row r="3">
      <c r="A3" s="17" t="inlineStr">
        <is>
          <t>1. Preenchimento da Agenda_2026</t>
        </is>
      </c>
    </row>
    <row r="4" ht="30" customHeight="1">
      <c r="A4" s="18" t="inlineStr">
        <is>
          <t>Preencha Data (DD/MM/AAAA) e Horário (HH:MM) para cada compromisso. Selecione Categoria, Prioridade e Status usando as listas suspensas disponíveis nas células.</t>
        </is>
      </c>
    </row>
    <row r="6">
      <c r="A6" s="17" t="inlineStr">
        <is>
          <t>2. Coluna Dia da Semana</t>
        </is>
      </c>
    </row>
    <row r="7" ht="30" customHeight="1">
      <c r="A7" s="18" t="inlineStr">
        <is>
          <t>Preenchida automaticamente pela fórmula com base na Data informada, não precisa editar.</t>
        </is>
      </c>
    </row>
    <row r="9">
      <c r="A9" s="17" t="inlineStr">
        <is>
          <t>3. Coluna Concluído?</t>
        </is>
      </c>
    </row>
    <row r="10" ht="30" customHeight="1">
      <c r="A10" s="18" t="inlineStr">
        <is>
          <t>Marque 'Sim' quando o compromisso for finalizado. Esse campo alimenta o resumo mensal.</t>
        </is>
      </c>
    </row>
    <row r="12">
      <c r="A12" s="17" t="inlineStr">
        <is>
          <t>4. Coluna Dias para o compromisso</t>
        </is>
      </c>
    </row>
    <row r="13" ht="30" customHeight="1">
      <c r="A13" s="18" t="inlineStr">
        <is>
          <t>Calcula automaticamente quantos dias faltam (ou já passaram) em relação à data de hoje.</t>
        </is>
      </c>
    </row>
    <row r="15">
      <c r="A15" s="17" t="inlineStr">
        <is>
          <t>5. Coluna Atrasado?</t>
        </is>
      </c>
    </row>
    <row r="16" ht="30" customHeight="1">
      <c r="A16" s="18" t="inlineStr">
        <is>
          <t>Marca 'Sim' automaticamente quando a data já passou e o Status ainda não é 'Concluído'.</t>
        </is>
      </c>
    </row>
    <row r="18">
      <c r="A18" s="17" t="inlineStr">
        <is>
          <t>6. Cores e destaques</t>
        </is>
      </c>
    </row>
    <row r="19" ht="30" customHeight="1">
      <c r="A19" s="18" t="inlineStr">
        <is>
          <t>Vermelho indica compromissos atrasados. Verde indica compromissos concluídos. Amarelo claro indica células de preenchimento manual.</t>
        </is>
      </c>
    </row>
    <row r="21">
      <c r="A21" s="17" t="inlineStr">
        <is>
          <t>7. Aba Resumo_Mensal</t>
        </is>
      </c>
    </row>
    <row r="22" ht="30" customHeight="1">
      <c r="A22" s="18" t="inlineStr">
        <is>
          <t>Mostra indicadores gerais (total, concluídos, pendentes, atrasados, % conclusão e média por semana), além de tabelas e gráficos por categoria e por status.</t>
        </is>
      </c>
    </row>
    <row r="24">
      <c r="A24" s="17" t="inlineStr">
        <is>
          <t>8. Dica importante</t>
        </is>
      </c>
    </row>
    <row r="25" ht="30" customHeight="1">
      <c r="A25" s="18" t="inlineStr">
        <is>
          <t>Atualize o Status e o campo Concluído? diariamente para manter o painel de resumo sempre confiável e útil para o seu planejamento.</t>
        </is>
      </c>
    </row>
  </sheetData>
  <mergeCells count="17">
    <mergeCell ref="A1:D1"/>
    <mergeCell ref="A3:D3"/>
    <mergeCell ref="A4:D4"/>
    <mergeCell ref="A6:D6"/>
    <mergeCell ref="A7:D7"/>
    <mergeCell ref="A9:D9"/>
    <mergeCell ref="A10:D10"/>
    <mergeCell ref="A12:D12"/>
    <mergeCell ref="A13:D13"/>
    <mergeCell ref="A15:D15"/>
    <mergeCell ref="A16:D16"/>
    <mergeCell ref="A18:D18"/>
    <mergeCell ref="A19:D19"/>
    <mergeCell ref="A21:D21"/>
    <mergeCell ref="A22:D22"/>
    <mergeCell ref="A24:D24"/>
    <mergeCell ref="A25:D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2026-07-14T02:30:31Z</dcterms:created>
  <dcterms:modified xmlns:dcterms="http://purl.org/dc/terms/" xmlns:xsi="http://www.w3.org/2001/XMLSchema-instance" xsi:type="dcterms:W3CDTF">2026-07-14T02:30:31Z</dcterms:modified>
</cp:coreProperties>
</file>