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tividade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DD/MM/AAAA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BEB"/>
        <bgColor rgb="00FFFBEB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left" vertical="center" wrapText="1"/>
    </xf>
    <xf numFmtId="165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9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center" vertical="center" wrapText="1"/>
    </xf>
    <xf numFmtId="0" fontId="2" fillId="6" borderId="0" pivotButton="0" quotePrefix="0" xfId="0"/>
    <xf numFmtId="0" fontId="0" fillId="6" borderId="0" pivotButton="0" quotePrefix="0" xfId="0"/>
    <xf numFmtId="0" fontId="3" fillId="0" borderId="1" pivotButton="0" quotePrefix="0" xfId="0"/>
    <xf numFmtId="0" fontId="4" fillId="0" borderId="1" applyAlignment="1" pivotButton="0" quotePrefix="0" xfId="0">
      <alignment horizontal="center" vertical="center" wrapText="1"/>
    </xf>
    <xf numFmtId="9" fontId="4" fillId="0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0" fillId="4" borderId="1" pivotButton="0" quotePrefix="0" xfId="0"/>
    <xf numFmtId="0" fontId="4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9" fontId="3" fillId="0" borderId="1" applyAlignment="1" pivotButton="0" quotePrefix="0" xfId="0">
      <alignment horizontal="center" vertical="center" wrapText="1"/>
    </xf>
    <xf numFmtId="0" fontId="3" fillId="3" borderId="1" pivotButton="0" quotePrefix="0" xfId="0"/>
    <xf numFmtId="9" fontId="3" fillId="3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5">
    <dxf>
      <font>
        <name val="Calibri"/>
        <b val="1"/>
        <color rgb="00DC2626"/>
        <sz val="10"/>
      </font>
      <fill>
        <patternFill patternType="solid">
          <fgColor rgb="00FEE2E2"/>
          <b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  <bgColor rgb="00DCFCE7"/>
        </patternFill>
      </fill>
    </dxf>
    <dxf>
      <fill>
        <patternFill patternType="solid">
          <fgColor rgb="00FEF3C7"/>
          <bgColor rgb="00FEF3C7"/>
        </patternFill>
      </fill>
    </dxf>
    <dxf>
      <fill>
        <patternFill patternType="solid">
          <fgColor rgb="00DCFCE7"/>
          <bgColor rgb="00DCFCE7"/>
        </patternFill>
      </fill>
    </dxf>
    <dxf>
      <fill>
        <patternFill patternType="solid">
          <fgColor rgb="00FEE2E2"/>
          <b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por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'Dashboard'!B20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'Dashboard'!$A$21:$A$24</f>
            </numRef>
          </cat>
          <val>
            <numRef>
              <f>'Dashboard'!$B$21:$B$24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Atividades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'Dashboard'!B10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'Dashboard'!$A$11:$A$17</f>
            </numRef>
          </cat>
          <val>
            <numRef>
              <f>'Dashboard'!$B$11:$B$17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Quantidade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% Médio de Conclusão por Categoria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'Dashboard'!C10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'Dashboard'!$A$11:$A$17</f>
            </numRef>
          </cat>
          <val>
            <numRef>
              <f>'Dashboard'!$C$11:$C$17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19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36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2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8" customWidth="1" min="3" max="3"/>
    <col width="18" customWidth="1" min="4" max="4"/>
    <col width="13" customWidth="1" min="5" max="5"/>
    <col width="13" customWidth="1" min="6" max="6"/>
    <col width="15" customWidth="1" min="7" max="7"/>
    <col width="12" customWidth="1" min="8" max="8"/>
    <col width="13" customWidth="1" min="9" max="9"/>
    <col width="15" customWidth="1" min="10" max="10"/>
    <col width="13" customWidth="1" min="11" max="11"/>
    <col width="30" customWidth="1" min="12" max="12"/>
  </cols>
  <sheetData>
    <row r="1" ht="28" customHeight="1">
      <c r="A1" s="1" t="inlineStr">
        <is>
          <t>ACOMPANHAMENTO DE ATIVIDADES - 2026</t>
        </is>
      </c>
    </row>
    <row r="3">
      <c r="A3" s="2" t="inlineStr">
        <is>
          <t>ID</t>
        </is>
      </c>
      <c r="B3" s="2" t="inlineStr">
        <is>
          <t>Atividade</t>
        </is>
      </c>
      <c r="C3" s="2" t="inlineStr">
        <is>
          <t>Responsável</t>
        </is>
      </c>
      <c r="D3" s="2" t="inlineStr">
        <is>
          <t>Categoria</t>
        </is>
      </c>
      <c r="E3" s="2" t="inlineStr">
        <is>
          <t>Data Início</t>
        </is>
      </c>
      <c r="F3" s="2" t="inlineStr">
        <is>
          <t>Prazo</t>
        </is>
      </c>
      <c r="G3" s="2" t="inlineStr">
        <is>
          <t>Status</t>
        </is>
      </c>
      <c r="H3" s="2" t="inlineStr">
        <is>
          <t>Prioridade</t>
        </is>
      </c>
      <c r="I3" s="2" t="inlineStr">
        <is>
          <t>% Concluído</t>
        </is>
      </c>
      <c r="J3" s="2" t="inlineStr">
        <is>
          <t>Dias Restantes</t>
        </is>
      </c>
      <c r="K3" s="2" t="inlineStr">
        <is>
          <t>Situação</t>
        </is>
      </c>
      <c r="L3" s="2" t="inlineStr">
        <is>
          <t>Observações</t>
        </is>
      </c>
    </row>
    <row r="4">
      <c r="A4" s="3" t="n">
        <v>1</v>
      </c>
      <c r="B4" s="4" t="inlineStr">
        <is>
          <t>Elaborar relatório mensal</t>
        </is>
      </c>
      <c r="C4" s="4" t="inlineStr">
        <is>
          <t>João Silva</t>
        </is>
      </c>
      <c r="D4" s="4" t="inlineStr">
        <is>
          <t>Administrativo</t>
        </is>
      </c>
      <c r="E4" s="5" t="n">
        <v>46204</v>
      </c>
      <c r="F4" s="5" t="n">
        <v>46228</v>
      </c>
      <c r="G4" s="6" t="inlineStr">
        <is>
          <t>Em andamento</t>
        </is>
      </c>
      <c r="H4" s="6" t="inlineStr">
        <is>
          <t>Alta</t>
        </is>
      </c>
      <c r="I4" s="7" t="n">
        <v>0.65</v>
      </c>
      <c r="J4" s="3">
        <f>IFERROR(F4-TODAY(),0)</f>
        <v/>
      </c>
      <c r="K4" s="3">
        <f>IF(I4=1,"Finalizada",IF(J4&lt;0,"Atrasada",IF(J4&lt;=5,"Urgente","No prazo")))</f>
        <v/>
      </c>
      <c r="L4" s="4" t="inlineStr">
        <is>
          <t>Ajustar layout final</t>
        </is>
      </c>
    </row>
    <row r="5">
      <c r="A5" s="8" t="n">
        <v>2</v>
      </c>
      <c r="B5" s="9" t="inlineStr">
        <is>
          <t>Atualizar cadastro de clientes</t>
        </is>
      </c>
      <c r="C5" s="9" t="inlineStr">
        <is>
          <t>Maria Oliveira</t>
        </is>
      </c>
      <c r="D5" s="9" t="inlineStr">
        <is>
          <t>Comercial</t>
        </is>
      </c>
      <c r="E5" s="10" t="n">
        <v>46206</v>
      </c>
      <c r="F5" s="10" t="n">
        <v>46218</v>
      </c>
      <c r="G5" s="6" t="inlineStr">
        <is>
          <t>Concluído</t>
        </is>
      </c>
      <c r="H5" s="6" t="inlineStr">
        <is>
          <t>Média</t>
        </is>
      </c>
      <c r="I5" s="7" t="n">
        <v>1</v>
      </c>
      <c r="J5" s="8">
        <f>IFERROR(F5-TODAY(),0)</f>
        <v/>
      </c>
      <c r="K5" s="8">
        <f>IF(I5=1,"Finalizada",IF(J5&lt;0,"Atrasada",IF(J5&lt;=5,"Urgente","No prazo")))</f>
        <v/>
      </c>
      <c r="L5" s="9" t="inlineStr">
        <is>
          <t>Finalizado sem pendências</t>
        </is>
      </c>
    </row>
    <row r="6">
      <c r="A6" s="3" t="n">
        <v>3</v>
      </c>
      <c r="B6" s="4" t="inlineStr">
        <is>
          <t>Revisar contrato fornecedor</t>
        </is>
      </c>
      <c r="C6" s="4" t="inlineStr">
        <is>
          <t>Pedro Santos</t>
        </is>
      </c>
      <c r="D6" s="4" t="inlineStr">
        <is>
          <t>Jurídico</t>
        </is>
      </c>
      <c r="E6" s="5" t="n">
        <v>46208</v>
      </c>
      <c r="F6" s="5" t="n">
        <v>46223</v>
      </c>
      <c r="G6" s="6" t="inlineStr">
        <is>
          <t>Em andamento</t>
        </is>
      </c>
      <c r="H6" s="6" t="inlineStr">
        <is>
          <t>Alta</t>
        </is>
      </c>
      <c r="I6" s="7" t="n">
        <v>0.4</v>
      </c>
      <c r="J6" s="3">
        <f>IFERROR(F6-TODAY(),0)</f>
        <v/>
      </c>
      <c r="K6" s="3">
        <f>IF(I6=1,"Finalizada",IF(J6&lt;0,"Atrasada",IF(J6&lt;=5,"Urgente","No prazo")))</f>
        <v/>
      </c>
      <c r="L6" s="4" t="inlineStr">
        <is>
          <t>Aguardando retorno jurídico</t>
        </is>
      </c>
    </row>
    <row r="7">
      <c r="A7" s="8" t="n">
        <v>4</v>
      </c>
      <c r="B7" s="9" t="inlineStr">
        <is>
          <t>Treinamento equipe de vendas</t>
        </is>
      </c>
      <c r="C7" s="9" t="inlineStr">
        <is>
          <t>Ana Souza</t>
        </is>
      </c>
      <c r="D7" s="9" t="inlineStr">
        <is>
          <t>Recursos Humanos</t>
        </is>
      </c>
      <c r="E7" s="10" t="n">
        <v>46211</v>
      </c>
      <c r="F7" s="10" t="n">
        <v>46233</v>
      </c>
      <c r="G7" s="6" t="inlineStr">
        <is>
          <t>Não iniciado</t>
        </is>
      </c>
      <c r="H7" s="6" t="inlineStr">
        <is>
          <t>Média</t>
        </is>
      </c>
      <c r="I7" s="7" t="n">
        <v>0</v>
      </c>
      <c r="J7" s="8">
        <f>IFERROR(F7-TODAY(),0)</f>
        <v/>
      </c>
      <c r="K7" s="8">
        <f>IF(I7=1,"Finalizada",IF(J7&lt;0,"Atrasada",IF(J7&lt;=5,"Urgente","No prazo")))</f>
        <v/>
      </c>
      <c r="L7" s="9" t="inlineStr">
        <is>
          <t>Agendar sala de treinamento</t>
        </is>
      </c>
    </row>
    <row r="8">
      <c r="A8" s="3" t="n">
        <v>5</v>
      </c>
      <c r="B8" s="4" t="inlineStr">
        <is>
          <t>Auditoria financeira trimestral</t>
        </is>
      </c>
      <c r="C8" s="4" t="inlineStr">
        <is>
          <t>Carlos Pereira</t>
        </is>
      </c>
      <c r="D8" s="4" t="inlineStr">
        <is>
          <t>Financeiro</t>
        </is>
      </c>
      <c r="E8" s="5" t="n">
        <v>46193</v>
      </c>
      <c r="F8" s="5" t="n">
        <v>46213</v>
      </c>
      <c r="G8" s="6" t="inlineStr">
        <is>
          <t>Atrasado</t>
        </is>
      </c>
      <c r="H8" s="6" t="inlineStr">
        <is>
          <t>Alta</t>
        </is>
      </c>
      <c r="I8" s="7" t="n">
        <v>0.55</v>
      </c>
      <c r="J8" s="3">
        <f>IFERROR(F8-TODAY(),0)</f>
        <v/>
      </c>
      <c r="K8" s="3">
        <f>IF(I8=1,"Finalizada",IF(J8&lt;0,"Atrasada",IF(J8&lt;=5,"Urgente","No prazo")))</f>
        <v/>
      </c>
      <c r="L8" s="4" t="inlineStr">
        <is>
          <t>Reagendar reunião com auditor</t>
        </is>
      </c>
    </row>
    <row r="9">
      <c r="A9" s="8" t="n">
        <v>6</v>
      </c>
      <c r="B9" s="9" t="inlineStr">
        <is>
          <t>Campanha de marketing digital</t>
        </is>
      </c>
      <c r="C9" s="9" t="inlineStr">
        <is>
          <t>Juliana Costa</t>
        </is>
      </c>
      <c r="D9" s="9" t="inlineStr">
        <is>
          <t>Marketing</t>
        </is>
      </c>
      <c r="E9" s="10" t="n">
        <v>46213</v>
      </c>
      <c r="F9" s="10" t="n">
        <v>46239</v>
      </c>
      <c r="G9" s="6" t="inlineStr">
        <is>
          <t>Em andamento</t>
        </is>
      </c>
      <c r="H9" s="6" t="inlineStr">
        <is>
          <t>Alta</t>
        </is>
      </c>
      <c r="I9" s="7" t="n">
        <v>0.3</v>
      </c>
      <c r="J9" s="8">
        <f>IFERROR(F9-TODAY(),0)</f>
        <v/>
      </c>
      <c r="K9" s="8">
        <f>IF(I9=1,"Finalizada",IF(J9&lt;0,"Atrasada",IF(J9&lt;=5,"Urgente","No prazo")))</f>
        <v/>
      </c>
      <c r="L9" s="9" t="inlineStr">
        <is>
          <t>Revisar peças gráficas</t>
        </is>
      </c>
    </row>
    <row r="10">
      <c r="A10" s="3" t="n">
        <v>7</v>
      </c>
      <c r="B10" s="4" t="inlineStr">
        <is>
          <t>Manutenção de servidores</t>
        </is>
      </c>
      <c r="C10" s="4" t="inlineStr">
        <is>
          <t>Rafael Almeida</t>
        </is>
      </c>
      <c r="D10" s="4" t="inlineStr">
        <is>
          <t>TI</t>
        </is>
      </c>
      <c r="E10" s="5" t="n">
        <v>46215</v>
      </c>
      <c r="F10" s="5" t="n">
        <v>46221</v>
      </c>
      <c r="G10" s="6" t="inlineStr">
        <is>
          <t>Concluído</t>
        </is>
      </c>
      <c r="H10" s="6" t="inlineStr">
        <is>
          <t>Alta</t>
        </is>
      </c>
      <c r="I10" s="7" t="n">
        <v>1</v>
      </c>
      <c r="J10" s="3">
        <f>IFERROR(F10-TODAY(),0)</f>
        <v/>
      </c>
      <c r="K10" s="3">
        <f>IF(I10=1,"Finalizada",IF(J10&lt;0,"Atrasada",IF(J10&lt;=5,"Urgente","No prazo")))</f>
        <v/>
      </c>
      <c r="L10" s="4" t="inlineStr">
        <is>
          <t>Backup validado</t>
        </is>
      </c>
    </row>
    <row r="11">
      <c r="A11" s="8" t="n">
        <v>8</v>
      </c>
      <c r="B11" s="9" t="inlineStr">
        <is>
          <t>Pesquisa de satisfação</t>
        </is>
      </c>
      <c r="C11" s="9" t="inlineStr">
        <is>
          <t>Camila Ferreira</t>
        </is>
      </c>
      <c r="D11" s="9" t="inlineStr">
        <is>
          <t>Comercial</t>
        </is>
      </c>
      <c r="E11" s="10" t="n">
        <v>46217</v>
      </c>
      <c r="F11" s="10" t="n">
        <v>46235</v>
      </c>
      <c r="G11" s="6" t="inlineStr">
        <is>
          <t>Em andamento</t>
        </is>
      </c>
      <c r="H11" s="6" t="inlineStr">
        <is>
          <t>Baixa</t>
        </is>
      </c>
      <c r="I11" s="7" t="n">
        <v>0.2</v>
      </c>
      <c r="J11" s="8">
        <f>IFERROR(F11-TODAY(),0)</f>
        <v/>
      </c>
      <c r="K11" s="8">
        <f>IF(I11=1,"Finalizada",IF(J11&lt;0,"Atrasada",IF(J11&lt;=5,"Urgente","No prazo")))</f>
        <v/>
      </c>
      <c r="L11" s="9" t="inlineStr">
        <is>
          <t>Enviar formulário aos clientes</t>
        </is>
      </c>
    </row>
    <row r="12">
      <c r="A12" s="3" t="n">
        <v>9</v>
      </c>
      <c r="B12" s="4" t="inlineStr">
        <is>
          <t>Fechamento de folha de pagamento</t>
        </is>
      </c>
      <c r="C12" s="4" t="inlineStr">
        <is>
          <t>João Silva</t>
        </is>
      </c>
      <c r="D12" s="4" t="inlineStr">
        <is>
          <t>Financeiro</t>
        </is>
      </c>
      <c r="E12" s="5" t="n">
        <v>46198</v>
      </c>
      <c r="F12" s="5" t="n">
        <v>46208</v>
      </c>
      <c r="G12" s="6" t="inlineStr">
        <is>
          <t>Atrasado</t>
        </is>
      </c>
      <c r="H12" s="6" t="inlineStr">
        <is>
          <t>Alta</t>
        </is>
      </c>
      <c r="I12" s="7" t="n">
        <v>0.7</v>
      </c>
      <c r="J12" s="3">
        <f>IFERROR(F12-TODAY(),0)</f>
        <v/>
      </c>
      <c r="K12" s="3">
        <f>IF(I12=1,"Finalizada",IF(J12&lt;0,"Atrasada",IF(J12&lt;=5,"Urgente","No prazo")))</f>
        <v/>
      </c>
      <c r="L12" s="4" t="inlineStr">
        <is>
          <t>Pendência com o RH</t>
        </is>
      </c>
    </row>
    <row r="13">
      <c r="A13" s="8" t="n">
        <v>10</v>
      </c>
      <c r="B13" s="9" t="inlineStr">
        <is>
          <t>Planejamento estratégico 2027</t>
        </is>
      </c>
      <c r="C13" s="9" t="inlineStr">
        <is>
          <t>Maria Oliveira</t>
        </is>
      </c>
      <c r="D13" s="9" t="inlineStr">
        <is>
          <t>Administrativo</t>
        </is>
      </c>
      <c r="E13" s="10" t="n">
        <v>46218</v>
      </c>
      <c r="F13" s="10" t="n">
        <v>46249</v>
      </c>
      <c r="G13" s="6" t="inlineStr">
        <is>
          <t>Não iniciado</t>
        </is>
      </c>
      <c r="H13" s="6" t="inlineStr">
        <is>
          <t>Média</t>
        </is>
      </c>
      <c r="I13" s="7" t="n">
        <v>0</v>
      </c>
      <c r="J13" s="8">
        <f>IFERROR(F13-TODAY(),0)</f>
        <v/>
      </c>
      <c r="K13" s="8">
        <f>IF(I13=1,"Finalizada",IF(J13&lt;0,"Atrasada",IF(J13&lt;=5,"Urgente","No prazo")))</f>
        <v/>
      </c>
      <c r="L13" s="9" t="inlineStr">
        <is>
          <t>Definir participantes</t>
        </is>
      </c>
    </row>
    <row r="15">
      <c r="B15" s="11" t="inlineStr">
        <is>
          <t>RESUMO GERAL</t>
        </is>
      </c>
      <c r="C15" s="12" t="n"/>
    </row>
    <row r="16">
      <c r="B16" s="13" t="inlineStr">
        <is>
          <t>Total de Atividades:</t>
        </is>
      </c>
      <c r="C16" s="14">
        <f>COUNTA(A4:A13)</f>
        <v/>
      </c>
    </row>
    <row r="17">
      <c r="B17" s="13" t="inlineStr">
        <is>
          <t>Concluídas:</t>
        </is>
      </c>
      <c r="C17" s="14">
        <f>COUNTIF(G4:G13,"Concluído")</f>
        <v/>
      </c>
    </row>
    <row r="18">
      <c r="B18" s="13" t="inlineStr">
        <is>
          <t>Atrasadas:</t>
        </is>
      </c>
      <c r="C18" s="14">
        <f>COUNTIF(G4:G13,"Atrasado")</f>
        <v/>
      </c>
    </row>
    <row r="19">
      <c r="B19" s="13" t="inlineStr">
        <is>
          <t>% Médio de Conclusão:</t>
        </is>
      </c>
      <c r="C19" s="15">
        <f>IFERROR(AVERAGE(I4:I13),0)</f>
        <v/>
      </c>
    </row>
    <row r="21">
      <c r="B21" s="11" t="inlineStr">
        <is>
          <t>CONSULTA RÁPIDA POR ID</t>
        </is>
      </c>
      <c r="C21" s="12" t="n"/>
    </row>
    <row r="22">
      <c r="B22" s="16" t="inlineStr">
        <is>
          <t>ID a consultar:</t>
        </is>
      </c>
      <c r="C22" s="17" t="n">
        <v>1</v>
      </c>
    </row>
    <row r="23">
      <c r="B23" s="13" t="inlineStr">
        <is>
          <t>Atividade:</t>
        </is>
      </c>
      <c r="C23" s="18">
        <f>IFERROR(VLOOKUP(C22,A4:L13,2,0),"Não encontrado")</f>
        <v/>
      </c>
    </row>
    <row r="24">
      <c r="B24" s="13" t="inlineStr">
        <is>
          <t>Responsável:</t>
        </is>
      </c>
      <c r="C24" s="18">
        <f>IFERROR(VLOOKUP(C22,A4:L13,3,0),"Não encontrado")</f>
        <v/>
      </c>
    </row>
    <row r="25">
      <c r="B25" s="13" t="inlineStr">
        <is>
          <t>Situação:</t>
        </is>
      </c>
      <c r="C25" s="18">
        <f>IFERROR(VLOOKUP(C22,A4:L13,11,0),"Não encontrado")</f>
        <v/>
      </c>
    </row>
  </sheetData>
  <mergeCells count="3">
    <mergeCell ref="A1:L1"/>
    <mergeCell ref="B15:C15"/>
    <mergeCell ref="B21:C21"/>
  </mergeCells>
  <conditionalFormatting sqref="K4:K13">
    <cfRule type="expression" priority="1" dxfId="0" stopIfTrue="1">
      <formula>K4="Atrasada"</formula>
    </cfRule>
    <cfRule type="expression" priority="2" dxfId="1" stopIfTrue="1">
      <formula>K4="Finalizada"</formula>
    </cfRule>
    <cfRule type="expression" priority="3" dxfId="2" stopIfTrue="1">
      <formula>K4="Urgente"</formula>
    </cfRule>
  </conditionalFormatting>
  <conditionalFormatting sqref="I4:I13">
    <cfRule type="cellIs" priority="4" operator="greaterThanOrEqual" dxfId="3">
      <formula>1</formula>
    </cfRule>
    <cfRule type="cellIs" priority="5" operator="lessThan" dxfId="4">
      <formula>0.3</formula>
    </cfRule>
  </conditionalFormatting>
  <dataValidations count="2">
    <dataValidation sqref="G4:G13" showErrorMessage="1" showInputMessage="1" allowBlank="1" type="list">
      <formula1>"Não iniciado,Em andamento,Concluído,Atrasado"</formula1>
    </dataValidation>
    <dataValidation sqref="H4:H13" showErrorMessage="1" showInputMessage="1" allowBlank="1" type="list">
      <formula1>"Alta,Média,Baixa"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  <col width="3" customWidth="1" min="4" max="4"/>
  </cols>
  <sheetData>
    <row r="1" ht="28" customHeight="1">
      <c r="A1" s="1" t="inlineStr">
        <is>
          <t>DASHBOARD DE ATIVIDADES</t>
        </is>
      </c>
    </row>
    <row r="3">
      <c r="A3" s="11" t="inlineStr">
        <is>
          <t>Indicadores Gerais</t>
        </is>
      </c>
    </row>
    <row r="4">
      <c r="A4" s="13" t="inlineStr">
        <is>
          <t>Total de Atividades</t>
        </is>
      </c>
      <c r="B4" s="14">
        <f>Atividades!C16</f>
        <v/>
      </c>
    </row>
    <row r="5">
      <c r="A5" s="13" t="inlineStr">
        <is>
          <t>Atividades Concluídas</t>
        </is>
      </c>
      <c r="B5" s="14">
        <f>Atividades!C17</f>
        <v/>
      </c>
    </row>
    <row r="6">
      <c r="A6" s="13" t="inlineStr">
        <is>
          <t>Atividades Atrasadas</t>
        </is>
      </c>
      <c r="B6" s="14">
        <f>Atividades!C18</f>
        <v/>
      </c>
    </row>
    <row r="7">
      <c r="A7" s="13" t="inlineStr">
        <is>
          <t>% Médio de Conclusão</t>
        </is>
      </c>
      <c r="B7" s="15">
        <f>Atividades!C19</f>
        <v/>
      </c>
    </row>
    <row r="10">
      <c r="A10" s="11" t="inlineStr">
        <is>
          <t>Categoria</t>
        </is>
      </c>
      <c r="B10" s="11" t="inlineStr">
        <is>
          <t>Qtde Atividades</t>
        </is>
      </c>
      <c r="C10" s="11" t="inlineStr">
        <is>
          <t>% Médio Concluído</t>
        </is>
      </c>
    </row>
    <row r="11">
      <c r="A11" s="13" t="inlineStr">
        <is>
          <t>Administrativo</t>
        </is>
      </c>
      <c r="B11" s="19">
        <f>COUNTIF(Atividades!D4:D13,A11)</f>
        <v/>
      </c>
      <c r="C11" s="20">
        <f>IFERROR(AVERAGEIF(Atividades!D4:D13,A11,Atividades!I4:I13),0)</f>
        <v/>
      </c>
    </row>
    <row r="12">
      <c r="A12" s="21" t="inlineStr">
        <is>
          <t>Comercial</t>
        </is>
      </c>
      <c r="B12" s="3">
        <f>COUNTIF(Atividades!D4:D13,A12)</f>
        <v/>
      </c>
      <c r="C12" s="22">
        <f>IFERROR(AVERAGEIF(Atividades!D4:D13,A12,Atividades!I4:I13),0)</f>
        <v/>
      </c>
    </row>
    <row r="13">
      <c r="A13" s="13" t="inlineStr">
        <is>
          <t>Jurídico</t>
        </is>
      </c>
      <c r="B13" s="19">
        <f>COUNTIF(Atividades!D4:D13,A13)</f>
        <v/>
      </c>
      <c r="C13" s="20">
        <f>IFERROR(AVERAGEIF(Atividades!D4:D13,A13,Atividades!I4:I13),0)</f>
        <v/>
      </c>
    </row>
    <row r="14">
      <c r="A14" s="21" t="inlineStr">
        <is>
          <t>Recursos Humanos</t>
        </is>
      </c>
      <c r="B14" s="3">
        <f>COUNTIF(Atividades!D4:D13,A14)</f>
        <v/>
      </c>
      <c r="C14" s="22">
        <f>IFERROR(AVERAGEIF(Atividades!D4:D13,A14,Atividades!I4:I13),0)</f>
        <v/>
      </c>
    </row>
    <row r="15">
      <c r="A15" s="13" t="inlineStr">
        <is>
          <t>Financeiro</t>
        </is>
      </c>
      <c r="B15" s="19">
        <f>COUNTIF(Atividades!D4:D13,A15)</f>
        <v/>
      </c>
      <c r="C15" s="20">
        <f>IFERROR(AVERAGEIF(Atividades!D4:D13,A15,Atividades!I4:I13),0)</f>
        <v/>
      </c>
    </row>
    <row r="16">
      <c r="A16" s="21" t="inlineStr">
        <is>
          <t>Marketing</t>
        </is>
      </c>
      <c r="B16" s="3">
        <f>COUNTIF(Atividades!D4:D13,A16)</f>
        <v/>
      </c>
      <c r="C16" s="22">
        <f>IFERROR(AVERAGEIF(Atividades!D4:D13,A16,Atividades!I4:I13),0)</f>
        <v/>
      </c>
    </row>
    <row r="17">
      <c r="A17" s="13" t="inlineStr">
        <is>
          <t>TI</t>
        </is>
      </c>
      <c r="B17" s="19">
        <f>COUNTIF(Atividades!D4:D13,A17)</f>
        <v/>
      </c>
      <c r="C17" s="20">
        <f>IFERROR(AVERAGEIF(Atividades!D4:D13,A17,Atividades!I4:I13),0)</f>
        <v/>
      </c>
    </row>
    <row r="20">
      <c r="A20" s="11" t="inlineStr">
        <is>
          <t>Status</t>
        </is>
      </c>
      <c r="B20" s="11" t="inlineStr">
        <is>
          <t>Qtde</t>
        </is>
      </c>
    </row>
    <row r="21">
      <c r="A21" s="13" t="inlineStr">
        <is>
          <t>Não iniciado</t>
        </is>
      </c>
      <c r="B21" s="19">
        <f>COUNTIF(Atividades!G4:G13,A21)</f>
        <v/>
      </c>
    </row>
    <row r="22">
      <c r="A22" s="21" t="inlineStr">
        <is>
          <t>Em andamento</t>
        </is>
      </c>
      <c r="B22" s="3">
        <f>COUNTIF(Atividades!G4:G13,A22)</f>
        <v/>
      </c>
    </row>
    <row r="23">
      <c r="A23" s="13" t="inlineStr">
        <is>
          <t>Concluído</t>
        </is>
      </c>
      <c r="B23" s="19">
        <f>COUNTIF(Atividades!G4:G13,A23)</f>
        <v/>
      </c>
    </row>
    <row r="24">
      <c r="A24" s="21" t="inlineStr">
        <is>
          <t>Atrasado</t>
        </is>
      </c>
      <c r="B24" s="3">
        <f>COUNTIF(Atividades!G4:G13,A24)</f>
        <v/>
      </c>
    </row>
  </sheetData>
  <mergeCells count="2">
    <mergeCell ref="A1:H1"/>
    <mergeCell ref="A3:B3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4" customWidth="1" min="1" max="1"/>
    <col width="80" customWidth="1" min="2" max="2"/>
  </cols>
  <sheetData>
    <row r="1" ht="28" customHeight="1">
      <c r="A1" s="1" t="inlineStr">
        <is>
          <t>INSTRUÇÕES DE USO</t>
        </is>
      </c>
    </row>
    <row r="3" ht="40" customHeight="1">
      <c r="A3" s="23" t="inlineStr">
        <is>
          <t>Objetivo</t>
        </is>
      </c>
      <c r="B3" s="24" t="inlineStr">
        <is>
          <t>Esta planilha permite acompanhar o andamento de atividades de equipe, com prazos, responsáveis, prioridades e percentual de conclusão.</t>
        </is>
      </c>
    </row>
    <row r="4" ht="40" customHeight="1">
      <c r="A4" s="23" t="inlineStr">
        <is>
          <t>Aba Atividades</t>
        </is>
      </c>
      <c r="B4" s="24" t="inlineStr">
        <is>
          <t>Contém a lista completa de atividades. Preencha as colunas Status, Prioridade e % Concluído (destacadas em amarelo). As colunas Dias Restantes e Situação são calculadas automaticamente.</t>
        </is>
      </c>
    </row>
    <row r="5" ht="40" customHeight="1">
      <c r="A5" s="23" t="inlineStr">
        <is>
          <t>Coluna Dias Restantes</t>
        </is>
      </c>
      <c r="B5" s="24" t="inlineStr">
        <is>
          <t>Calcula automaticamente quantos dias faltam para o prazo com base na data atual (TODAY).</t>
        </is>
      </c>
    </row>
    <row r="6" ht="40" customHeight="1">
      <c r="A6" s="23" t="inlineStr">
        <is>
          <t>Coluna Situação</t>
        </is>
      </c>
      <c r="B6" s="24" t="inlineStr">
        <is>
          <t>Classifica a atividade como Finalizada, Atrasada, Urgente ou No prazo, usando fórmulas condicionais (IF).</t>
        </is>
      </c>
    </row>
    <row r="7" ht="40" customHeight="1">
      <c r="A7" s="23" t="inlineStr">
        <is>
          <t>Consulta Rápida</t>
        </is>
      </c>
      <c r="B7" s="24" t="inlineStr">
        <is>
          <t>Digite o ID da atividade na célula indicada para localizar automaticamente seus dados usando VLOOKUP.</t>
        </is>
      </c>
    </row>
    <row r="8" ht="40" customHeight="1">
      <c r="A8" s="23" t="inlineStr">
        <is>
          <t>Aba Dashboard</t>
        </is>
      </c>
      <c r="B8" s="24" t="inlineStr">
        <is>
          <t>Apresenta indicadores gerais (totais, atrasos, % médio de conclusão) e gráficos de pizza, barras e linha para visualização rápida do progresso.</t>
        </is>
      </c>
    </row>
    <row r="9" ht="40" customHeight="1">
      <c r="A9" s="23" t="inlineStr">
        <is>
          <t>Formatação Condicional</t>
        </is>
      </c>
      <c r="B9" s="24" t="inlineStr">
        <is>
          <t>Linhas de Situação e % Concluído mudam de cor automaticamente: verde para concluído/alto desempenho, vermelho para atrasado/baixo desempenho, amarelo para urgente.</t>
        </is>
      </c>
    </row>
    <row r="10" ht="40" customHeight="1">
      <c r="A10" s="23" t="inlineStr">
        <is>
          <t>Listas Suspensas</t>
        </is>
      </c>
      <c r="B10" s="24" t="inlineStr">
        <is>
          <t>Os campos Status e Prioridade possuem listas suspensas para padronizar o preenchimento.</t>
        </is>
      </c>
    </row>
    <row r="11" ht="40" customHeight="1">
      <c r="A11" s="23" t="inlineStr">
        <is>
          <t>Atualização</t>
        </is>
      </c>
      <c r="B11" s="24" t="inlineStr">
        <is>
          <t>Sempre que adicionar novas atividades, mantenha o mesmo padrão de colunas e fórmulas para preservar os cálculos automáticos.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2026-07-21T17:23:52Z</dcterms:created>
  <dcterms:modified xmlns:dcterms="http://purl.org/dc/terms/" xmlns:xsi="http://www.w3.org/2001/XMLSchema-instance" xsi:type="dcterms:W3CDTF">2026-07-21T17:23:52Z</dcterms:modified>
</cp:coreProperties>
</file>