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o 5W2H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Instruções" sheetId="3" state="visible" r:id="rId3"/>
  </sheets>
  <definedNames>
    <definedName name="_xlnm._FilterDatabase" localSheetId="0" hidden="1">'Plano 5W2H'!$A$2:$Q$102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AAAA"/>
    <numFmt numFmtId="165" formatCode="&quot;R$&quot; #.##0,00"/>
    <numFmt numFmtId="166" formatCode="DD/MM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0"/>
    </font>
    <font>
      <name val="Calibri"/>
      <b val="1"/>
      <color rgb="001D4ED8"/>
      <sz val="16"/>
    </font>
  </fonts>
  <fills count="9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1D4ED8"/>
      </patternFill>
    </fill>
    <fill>
      <patternFill patternType="solid">
        <fgColor rgb="0010B981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top" wrapText="1"/>
    </xf>
    <xf numFmtId="164" fontId="3" fillId="4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right" vertical="center"/>
    </xf>
    <xf numFmtId="9" fontId="3" fillId="5" borderId="1" applyAlignment="1" pivotButton="0" quotePrefix="0" xfId="0">
      <alignment horizontal="center" vertical="center" wrapText="1"/>
    </xf>
    <xf numFmtId="1" fontId="3" fillId="5" borderId="1" applyAlignment="1" pivotButton="0" quotePrefix="0" xfId="0">
      <alignment horizontal="center" vertical="center" wrapText="1"/>
    </xf>
    <xf numFmtId="165" fontId="3" fillId="5" borderId="1" applyAlignment="1" pivotButton="0" quotePrefix="0" xfId="0">
      <alignment horizontal="right" vertical="center"/>
    </xf>
    <xf numFmtId="9" fontId="3" fillId="6" borderId="1" applyAlignment="1" pivotButton="0" quotePrefix="0" xfId="0">
      <alignment horizontal="center" vertical="center" wrapText="1"/>
    </xf>
    <xf numFmtId="1" fontId="3" fillId="6" borderId="1" applyAlignment="1" pivotButton="0" quotePrefix="0" xfId="0">
      <alignment horizontal="center" vertical="center" wrapText="1"/>
    </xf>
    <xf numFmtId="165" fontId="3" fillId="6" borderId="1" applyAlignment="1" pivotButton="0" quotePrefix="0" xfId="0">
      <alignment horizontal="right" vertical="center"/>
    </xf>
    <xf numFmtId="0" fontId="4" fillId="7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/>
    </xf>
    <xf numFmtId="9" fontId="5" fillId="6" borderId="1" applyAlignment="1" pivotButton="0" quotePrefix="0" xfId="0">
      <alignment horizontal="center" vertical="center"/>
    </xf>
    <xf numFmtId="165" fontId="5" fillId="6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center" vertical="center" wrapText="1"/>
    </xf>
    <xf numFmtId="164" fontId="3" fillId="6" borderId="1" applyAlignment="1" pivotButton="0" quotePrefix="0" xfId="0">
      <alignment horizontal="left" vertical="top" wrapText="1"/>
    </xf>
    <xf numFmtId="165" fontId="3" fillId="6" borderId="1" applyAlignment="1" pivotButton="0" quotePrefix="0" xfId="0">
      <alignment horizontal="left" vertical="top" wrapText="1"/>
    </xf>
    <xf numFmtId="0" fontId="2" fillId="7" borderId="1" applyAlignment="1" pivotButton="0" quotePrefix="0" xfId="0">
      <alignment horizontal="center" vertical="center" wrapText="1"/>
    </xf>
    <xf numFmtId="0" fontId="4" fillId="8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left" vertical="top" wrapText="1"/>
    </xf>
    <xf numFmtId="165" fontId="3" fillId="6" borderId="1" applyAlignment="1" pivotButton="0" quotePrefix="0" xfId="0">
      <alignment horizontal="left" vertical="top" wrapText="1"/>
    </xf>
    <xf numFmtId="166" fontId="3" fillId="4" borderId="1" applyAlignment="1" pivotButton="0" quotePrefix="0" xfId="0">
      <alignment horizontal="center" vertical="center" wrapText="1"/>
    </xf>
    <xf numFmtId="166" fontId="3" fillId="6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4">
    <dxf>
      <font>
        <name val="Calibri"/>
        <color rgb="001F2937"/>
        <sz val="10"/>
      </font>
      <fill>
        <patternFill patternType="solid">
          <fgColor rgb="00DCFCE7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DC2626"/>
        <sz val="10"/>
      </font>
      <fill>
        <patternFill patternType="solid">
          <fgColor rgb="00FEE2E2"/>
        </patternFill>
      </fill>
    </dxf>
    <dxf>
      <font>
        <name val="Calibri"/>
        <b val="1"/>
        <color rgb="0016A34A"/>
        <sz val="10"/>
      </font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Ações por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'Dashboard'!B10</f>
            </strRef>
          </tx>
          <spPr>
            <a:solidFill xmlns:a="http://schemas.openxmlformats.org/drawingml/2006/main">
              <a:srgbClr val="1D4ED8"/>
            </a:solidFill>
            <a:ln xmlns:a="http://schemas.openxmlformats.org/drawingml/2006/main">
              <a:prstDash val="solid"/>
            </a:ln>
          </spPr>
          <cat>
            <numRef>
              <f>'Dashboard'!$A$11:$A$15</f>
            </numRef>
          </cat>
          <val>
            <numRef>
              <f>'Dashboard'!$B$11:$B$15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 de ações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Custo previsto por categoria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'Dashboard'!F10</f>
            </strRef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prstDash val="solid"/>
            </a:ln>
          </spPr>
          <cat>
            <numRef>
              <f>'Dashboard'!$D$11:$D$16</f>
            </numRef>
          </cat>
          <val>
            <numRef>
              <f>'Dashboard'!$F$11:$F$16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Categoria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Custo previsto (R$)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por prioridade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'Dashboard'!I10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1D4ED8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10B981"/>
              </a:solidFill>
              <a:ln xmlns:a="http://schemas.openxmlformats.org/drawingml/2006/main">
                <a:prstDash val="solid"/>
              </a:ln>
            </spPr>
          </dPt>
          <cat>
            <numRef>
              <f>'Dashboard'!$H$11:$H$13</f>
            </numRef>
          </cat>
          <val>
            <numRef>
              <f>'Dashboard'!$I$11:$I$13</f>
            </numRef>
          </val>
        </ser>
        <dLbls>
          <showPercent val="1"/>
        </dLbls>
        <firstSliceAng val="0"/>
        <holeSize val="10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20</row>
      <rowOff>0</rowOff>
    </from>
    <ext cx="36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20</row>
      <rowOff>0</rowOff>
    </from>
    <ext cx="360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36</row>
      <rowOff>0</rowOff>
    </from>
    <ext cx="360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0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31" customWidth="1" min="3" max="3"/>
    <col width="36" customWidth="1" min="4" max="4"/>
    <col width="19" customWidth="1" min="5" max="5"/>
    <col width="20" customWidth="1" min="6" max="6"/>
    <col width="13" customWidth="1" min="7" max="7"/>
    <col width="14" customWidth="1" min="8" max="8"/>
    <col width="38" customWidth="1" min="9" max="9"/>
    <col width="18" customWidth="1" min="10" max="10"/>
    <col width="19" customWidth="1" min="11" max="11"/>
    <col width="16" customWidth="1" min="12" max="12"/>
    <col width="12" customWidth="1" min="13" max="13"/>
    <col width="13" customWidth="1" min="14" max="14"/>
    <col width="14" customWidth="1" min="15" max="15"/>
    <col width="18" customWidth="1" min="16" max="16"/>
    <col width="30" customWidth="1" min="17" max="17"/>
  </cols>
  <sheetData>
    <row r="1" ht="28" customHeight="1">
      <c r="A1" s="1" t="inlineStr">
        <is>
          <t>Plano de Ação 5W2H — Organização e Acompanhamento</t>
        </is>
      </c>
    </row>
    <row r="2">
      <c r="A2" s="2" t="inlineStr">
        <is>
          <t>ID</t>
        </is>
      </c>
      <c r="B2" s="2" t="inlineStr">
        <is>
          <t>Categoria</t>
        </is>
      </c>
      <c r="C2" s="2" t="inlineStr">
        <is>
          <t>O quê? — ação a ser realizada</t>
        </is>
      </c>
      <c r="D2" s="2" t="inlineStr">
        <is>
          <t>Por quê? — justificativa ou objetivo</t>
        </is>
      </c>
      <c r="E2" s="2" t="inlineStr">
        <is>
          <t>Onde? — cidade, unidade ou local</t>
        </is>
      </c>
      <c r="F2" s="2" t="inlineStr">
        <is>
          <t>Quem? — responsável</t>
        </is>
      </c>
      <c r="G2" s="2" t="inlineStr">
        <is>
          <t>Início</t>
        </is>
      </c>
      <c r="H2" s="2" t="inlineStr">
        <is>
          <t>Prazo final</t>
        </is>
      </c>
      <c r="I2" s="2" t="inlineStr">
        <is>
          <t>Como? — método ou etapas principais</t>
        </is>
      </c>
      <c r="J2" s="2" t="inlineStr">
        <is>
          <t>Quanto previsto (R$)</t>
        </is>
      </c>
      <c r="K2" s="2" t="inlineStr">
        <is>
          <t>Quanto realizado (R$)</t>
        </is>
      </c>
      <c r="L2" s="2" t="inlineStr">
        <is>
          <t>Status</t>
        </is>
      </c>
      <c r="M2" s="2" t="inlineStr">
        <is>
          <t>Prioridade</t>
        </is>
      </c>
      <c r="N2" s="2" t="inlineStr">
        <is>
          <t>% concluído</t>
        </is>
      </c>
      <c r="O2" s="2" t="inlineStr">
        <is>
          <t>Dias restantes</t>
        </is>
      </c>
      <c r="P2" s="2" t="inlineStr">
        <is>
          <t>Desvio de custo (R$)</t>
        </is>
      </c>
      <c r="Q2" s="2" t="inlineStr">
        <is>
          <t>Observações</t>
        </is>
      </c>
    </row>
    <row r="3" ht="36" customHeight="1">
      <c r="A3" s="3" t="inlineStr">
        <is>
          <t>AC-2026-001</t>
        </is>
      </c>
      <c r="B3" s="3" t="inlineStr">
        <is>
          <t>Financeiro</t>
        </is>
      </c>
      <c r="C3" s="4" t="inlineStr">
        <is>
          <t>Organizar orçamento doméstico</t>
        </is>
      </c>
      <c r="D3" s="4" t="inlineStr">
        <is>
          <t>Controlar despesas e definir metas de economia</t>
        </is>
      </c>
      <c r="E3" s="4" t="inlineStr">
        <is>
          <t>São Paulo</t>
        </is>
      </c>
      <c r="F3" s="4" t="inlineStr">
        <is>
          <t>João Silva</t>
        </is>
      </c>
      <c r="G3" s="32" t="n">
        <v>46037</v>
      </c>
      <c r="H3" s="32" t="n">
        <v>46081</v>
      </c>
      <c r="I3" s="4" t="inlineStr">
        <is>
          <t>Levantar gastos, classificar despesas e montar planilha mensal</t>
        </is>
      </c>
      <c r="J3" s="26" t="n">
        <v>950</v>
      </c>
      <c r="K3" s="26" t="n">
        <v>790</v>
      </c>
      <c r="L3" s="3" t="inlineStr">
        <is>
          <t>Concluída</t>
        </is>
      </c>
      <c r="M3" s="3" t="inlineStr">
        <is>
          <t>Alta</t>
        </is>
      </c>
      <c r="N3" s="7">
        <f>IF(A3="","",IF(L3="Concluída",100%,IF(L3="Em andamento",50%,0%)))</f>
        <v/>
      </c>
      <c r="O3" s="8">
        <f>IF(A3="","",IF(L3="Concluída",0,IF(H3="","",H3-TODAY())))</f>
        <v/>
      </c>
      <c r="P3" s="27">
        <f>IF(A3="","",IF(OR(J3="",K3=""),"",K3-J3))</f>
        <v/>
      </c>
      <c r="Q3" s="4" t="inlineStr">
        <is>
          <t>Planilha revisada com a família.</t>
        </is>
      </c>
    </row>
    <row r="4" ht="36" customHeight="1">
      <c r="A4" s="3" t="inlineStr">
        <is>
          <t>AC-2026-002</t>
        </is>
      </c>
      <c r="B4" s="3" t="inlineStr">
        <is>
          <t>Casa</t>
        </is>
      </c>
      <c r="C4" s="4" t="inlineStr">
        <is>
          <t>Renegociar contrato de internet</t>
        </is>
      </c>
      <c r="D4" s="4" t="inlineStr">
        <is>
          <t>Reduzir custo mensal e melhorar a velocidade contratada</t>
        </is>
      </c>
      <c r="E4" s="4" t="inlineStr">
        <is>
          <t>Rio de Janeiro</t>
        </is>
      </c>
      <c r="F4" s="4" t="inlineStr">
        <is>
          <t>Maria Oliveira</t>
        </is>
      </c>
      <c r="G4" s="32" t="n">
        <v>46042</v>
      </c>
      <c r="H4" s="32" t="n">
        <v>46096</v>
      </c>
      <c r="I4" s="4" t="inlineStr">
        <is>
          <t>Comparar ofertas e negociar com a operadora</t>
        </is>
      </c>
      <c r="J4" s="26" t="n">
        <v>350</v>
      </c>
      <c r="K4" s="26" t="n">
        <v>0</v>
      </c>
      <c r="L4" s="3" t="inlineStr">
        <is>
          <t>Cancelada</t>
        </is>
      </c>
      <c r="M4" s="3" t="inlineStr">
        <is>
          <t>Média</t>
        </is>
      </c>
      <c r="N4" s="10">
        <f>IF(A4="","",IF(L4="Concluída",100%,IF(L4="Em andamento",50%,0%)))</f>
        <v/>
      </c>
      <c r="O4" s="11">
        <f>IF(A4="","",IF(L4="Concluída",0,IF(H4="","",H4-TODAY())))</f>
        <v/>
      </c>
      <c r="P4" s="28">
        <f>IF(A4="","",IF(OR(J4="",K4=""),"",K4-J4))</f>
        <v/>
      </c>
      <c r="Q4" s="4" t="inlineStr">
        <is>
          <t>Contrato substituído por serviço compartilhado.</t>
        </is>
      </c>
    </row>
    <row r="5" ht="36" customHeight="1">
      <c r="A5" s="3" t="inlineStr">
        <is>
          <t>AC-2026-003</t>
        </is>
      </c>
      <c r="B5" s="3" t="inlineStr">
        <is>
          <t>Estudos</t>
        </is>
      </c>
      <c r="C5" s="4" t="inlineStr">
        <is>
          <t>Implantar rotina de estudos</t>
        </is>
      </c>
      <c r="D5" s="4" t="inlineStr">
        <is>
          <t>Aumentar a regularidade da preparação profissional</t>
        </is>
      </c>
      <c r="E5" s="4" t="inlineStr">
        <is>
          <t>Belo Horizonte</t>
        </is>
      </c>
      <c r="F5" s="4" t="inlineStr">
        <is>
          <t>Pedro Santos</t>
        </is>
      </c>
      <c r="G5" s="32" t="n">
        <v>46054</v>
      </c>
      <c r="H5" s="32" t="n">
        <v>46295</v>
      </c>
      <c r="I5" s="4" t="inlineStr">
        <is>
          <t>Definir agenda semanal, materiais e metas de leitura</t>
        </is>
      </c>
      <c r="J5" s="26" t="n">
        <v>700</v>
      </c>
      <c r="K5" s="26" t="n">
        <v>430</v>
      </c>
      <c r="L5" s="3" t="inlineStr">
        <is>
          <t>Em andamento</t>
        </is>
      </c>
      <c r="M5" s="3" t="inlineStr">
        <is>
          <t>Alta</t>
        </is>
      </c>
      <c r="N5" s="7">
        <f>IF(A5="","",IF(L5="Concluída",100%,IF(L5="Em andamento",50%,0%)))</f>
        <v/>
      </c>
      <c r="O5" s="8">
        <f>IF(A5="","",IF(L5="Concluída",0,IF(H5="","",H5-TODAY())))</f>
        <v/>
      </c>
      <c r="P5" s="27">
        <f>IF(A5="","",IF(OR(J5="",K5=""),"",K5-J5))</f>
        <v/>
      </c>
      <c r="Q5" s="4" t="inlineStr">
        <is>
          <t>Rotina consolidada em quatro dias por semana.</t>
        </is>
      </c>
    </row>
    <row r="6" ht="36" customHeight="1">
      <c r="A6" s="3" t="inlineStr">
        <is>
          <t>AC-2026-004</t>
        </is>
      </c>
      <c r="B6" s="3" t="inlineStr">
        <is>
          <t>Casa</t>
        </is>
      </c>
      <c r="C6" s="4" t="inlineStr">
        <is>
          <t>Realizar manutenção elétrica da casa</t>
        </is>
      </c>
      <c r="D6" s="4" t="inlineStr">
        <is>
          <t>Corrigir pontos de risco e melhorar a segurança do imóvel</t>
        </is>
      </c>
      <c r="E6" s="4" t="inlineStr">
        <is>
          <t>Curitiba</t>
        </is>
      </c>
      <c r="F6" s="4" t="inlineStr">
        <is>
          <t>Ana Souza</t>
        </is>
      </c>
      <c r="G6" s="32" t="n">
        <v>46086</v>
      </c>
      <c r="H6" s="32" t="n">
        <v>46132</v>
      </c>
      <c r="I6" s="4" t="inlineStr">
        <is>
          <t>Solicitar orçamento, contratar eletricista e validar reparos</t>
        </is>
      </c>
      <c r="J6" s="26" t="n">
        <v>2500</v>
      </c>
      <c r="K6" s="26" t="n">
        <v>2700</v>
      </c>
      <c r="L6" s="3" t="inlineStr">
        <is>
          <t>Atrasada</t>
        </is>
      </c>
      <c r="M6" s="3" t="inlineStr">
        <is>
          <t>Alta</t>
        </is>
      </c>
      <c r="N6" s="10">
        <f>IF(A6="","",IF(L6="Concluída",100%,IF(L6="Em andamento",50%,0%)))</f>
        <v/>
      </c>
      <c r="O6" s="11">
        <f>IF(A6="","",IF(L6="Concluída",0,IF(H6="","",H6-TODAY())))</f>
        <v/>
      </c>
      <c r="P6" s="28">
        <f>IF(A6="","",IF(OR(J6="",K6=""),"",K6-J6))</f>
        <v/>
      </c>
      <c r="Q6" s="4" t="inlineStr">
        <is>
          <t>Aguardando troca do quadro de distribuição.</t>
        </is>
      </c>
    </row>
    <row r="7" ht="36" customHeight="1">
      <c r="A7" s="3" t="inlineStr">
        <is>
          <t>AC-2026-005</t>
        </is>
      </c>
      <c r="B7" s="3" t="inlineStr">
        <is>
          <t>Trabalho</t>
        </is>
      </c>
      <c r="C7" s="4" t="inlineStr">
        <is>
          <t>Criar campanha comercial</t>
        </is>
      </c>
      <c r="D7" s="4" t="inlineStr">
        <is>
          <t>Gerar novas oportunidades para o portfólio de serviços</t>
        </is>
      </c>
      <c r="E7" s="4" t="inlineStr">
        <is>
          <t>Porto Alegre</t>
        </is>
      </c>
      <c r="F7" s="4" t="inlineStr">
        <is>
          <t>Carlos Pereira</t>
        </is>
      </c>
      <c r="G7" s="32" t="n">
        <v>46122</v>
      </c>
      <c r="H7" s="32" t="n">
        <v>46203</v>
      </c>
      <c r="I7" s="4" t="inlineStr">
        <is>
          <t>Definir público, produzir peças e acompanhar resultados</t>
        </is>
      </c>
      <c r="J7" s="26" t="n">
        <v>8500</v>
      </c>
      <c r="K7" s="26" t="n">
        <v>8400</v>
      </c>
      <c r="L7" s="3" t="inlineStr">
        <is>
          <t>Concluída</t>
        </is>
      </c>
      <c r="M7" s="3" t="inlineStr">
        <is>
          <t>Alta</t>
        </is>
      </c>
      <c r="N7" s="7">
        <f>IF(A7="","",IF(L7="Concluída",100%,IF(L7="Em andamento",50%,0%)))</f>
        <v/>
      </c>
      <c r="O7" s="8">
        <f>IF(A7="","",IF(L7="Concluída",0,IF(H7="","",H7-TODAY())))</f>
        <v/>
      </c>
      <c r="P7" s="27">
        <f>IF(A7="","",IF(OR(J7="",K7=""),"",K7-J7))</f>
        <v/>
      </c>
      <c r="Q7" s="4" t="inlineStr">
        <is>
          <t>Campanha encerrada com relatório de resultados.</t>
        </is>
      </c>
    </row>
    <row r="8" ht="36" customHeight="1">
      <c r="A8" s="3" t="inlineStr">
        <is>
          <t>AC-2026-006</t>
        </is>
      </c>
      <c r="B8" s="3" t="inlineStr">
        <is>
          <t>Pessoal</t>
        </is>
      </c>
      <c r="C8" s="4" t="inlineStr">
        <is>
          <t>Digitalizar documentos pessoais</t>
        </is>
      </c>
      <c r="D8" s="4" t="inlineStr">
        <is>
          <t>Organizar arquivos e facilitar o acesso a documentos importantes</t>
        </is>
      </c>
      <c r="E8" s="4" t="inlineStr">
        <is>
          <t>Salvador</t>
        </is>
      </c>
      <c r="F8" s="4" t="inlineStr">
        <is>
          <t>Juliana Costa</t>
        </is>
      </c>
      <c r="G8" s="32" t="n">
        <v>46160</v>
      </c>
      <c r="H8" s="32" t="n">
        <v>46218</v>
      </c>
      <c r="I8" s="4" t="inlineStr">
        <is>
          <t>Separar documentos, digitalizar e salvar em nuvem</t>
        </is>
      </c>
      <c r="J8" s="26" t="n">
        <v>600</v>
      </c>
      <c r="K8" s="26" t="n">
        <v>620</v>
      </c>
      <c r="L8" s="3" t="inlineStr">
        <is>
          <t>Concluída</t>
        </is>
      </c>
      <c r="M8" s="3" t="inlineStr">
        <is>
          <t>Baixa</t>
        </is>
      </c>
      <c r="N8" s="10">
        <f>IF(A8="","",IF(L8="Concluída",100%,IF(L8="Em andamento",50%,0%)))</f>
        <v/>
      </c>
      <c r="O8" s="11">
        <f>IF(A8="","",IF(L8="Concluída",0,IF(H8="","",H8-TODAY())))</f>
        <v/>
      </c>
      <c r="P8" s="28">
        <f>IF(A8="","",IF(OR(J8="",K8=""),"",K8-J8))</f>
        <v/>
      </c>
      <c r="Q8" s="4" t="inlineStr">
        <is>
          <t>Arquivos organizados por tipo e ano.</t>
        </is>
      </c>
    </row>
    <row r="9" ht="36" customHeight="1">
      <c r="A9" s="3" t="inlineStr">
        <is>
          <t>AC-2026-007</t>
        </is>
      </c>
      <c r="B9" s="3" t="inlineStr">
        <is>
          <t>Financeiro</t>
        </is>
      </c>
      <c r="C9" s="4" t="inlineStr">
        <is>
          <t>Montar reserva financeira</t>
        </is>
      </c>
      <c r="D9" s="4" t="inlineStr">
        <is>
          <t>Criar proteção para despesas imprevistas</t>
        </is>
      </c>
      <c r="E9" s="4" t="inlineStr">
        <is>
          <t>Recife</t>
        </is>
      </c>
      <c r="F9" s="4" t="inlineStr">
        <is>
          <t>Rafael Almeida</t>
        </is>
      </c>
      <c r="G9" s="32" t="n">
        <v>46174</v>
      </c>
      <c r="H9" s="32" t="n">
        <v>46290</v>
      </c>
      <c r="I9" s="4" t="inlineStr">
        <is>
          <t>Definir aporte mensal e transferir para investimento conservador</t>
        </is>
      </c>
      <c r="J9" s="26" t="n">
        <v>5000</v>
      </c>
      <c r="K9" s="26" t="n">
        <v>2500</v>
      </c>
      <c r="L9" s="3" t="inlineStr">
        <is>
          <t>Em andamento</t>
        </is>
      </c>
      <c r="M9" s="3" t="inlineStr">
        <is>
          <t>Alta</t>
        </is>
      </c>
      <c r="N9" s="7">
        <f>IF(A9="","",IF(L9="Concluída",100%,IF(L9="Em andamento",50%,0%)))</f>
        <v/>
      </c>
      <c r="O9" s="8">
        <f>IF(A9="","",IF(L9="Concluída",0,IF(H9="","",H9-TODAY())))</f>
        <v/>
      </c>
      <c r="P9" s="27">
        <f>IF(A9="","",IF(OR(J9="",K9=""),"",K9-J9))</f>
        <v/>
      </c>
      <c r="Q9" s="4" t="inlineStr">
        <is>
          <t>Aporte mensal programado até setembro.</t>
        </is>
      </c>
    </row>
    <row r="10" ht="36" customHeight="1">
      <c r="A10" s="3" t="inlineStr">
        <is>
          <t>AC-2026-008</t>
        </is>
      </c>
      <c r="B10" s="3" t="inlineStr">
        <is>
          <t>Saúde</t>
        </is>
      </c>
      <c r="C10" s="4" t="inlineStr">
        <is>
          <t>Organizar vacinação e exames</t>
        </is>
      </c>
      <c r="D10" s="4" t="inlineStr">
        <is>
          <t>Manter o acompanhamento preventivo em dia</t>
        </is>
      </c>
      <c r="E10" s="4" t="inlineStr">
        <is>
          <t>Fortaleza</t>
        </is>
      </c>
      <c r="F10" s="4" t="inlineStr">
        <is>
          <t>Camila Ferreira</t>
        </is>
      </c>
      <c r="G10" s="32" t="n">
        <v>46244</v>
      </c>
      <c r="H10" s="32" t="n">
        <v>46285</v>
      </c>
      <c r="I10" s="4" t="inlineStr">
        <is>
          <t>Conferir carteira, agendar consultas e registrar comprovantes</t>
        </is>
      </c>
      <c r="J10" s="26" t="n">
        <v>1200</v>
      </c>
      <c r="K10" s="26" t="n">
        <v>0</v>
      </c>
      <c r="L10" s="3" t="inlineStr">
        <is>
          <t>Não iniciada</t>
        </is>
      </c>
      <c r="M10" s="3" t="inlineStr">
        <is>
          <t>Média</t>
        </is>
      </c>
      <c r="N10" s="10">
        <f>IF(A10="","",IF(L10="Concluída",100%,IF(L10="Em andamento",50%,0%)))</f>
        <v/>
      </c>
      <c r="O10" s="11">
        <f>IF(A10="","",IF(L10="Concluída",0,IF(H10="","",H10-TODAY())))</f>
        <v/>
      </c>
      <c r="P10" s="28">
        <f>IF(A10="","",IF(OR(J10="",K10=""),"",K10-J10))</f>
        <v/>
      </c>
      <c r="Q10" s="4" t="inlineStr">
        <is>
          <t>Aguardando confirmação de agenda médica.</t>
        </is>
      </c>
    </row>
    <row r="11" ht="36" customHeight="1">
      <c r="A11" s="3" t="inlineStr">
        <is>
          <t>AC-2026-009</t>
        </is>
      </c>
      <c r="B11" s="3" t="inlineStr">
        <is>
          <t>Trabalho</t>
        </is>
      </c>
      <c r="C11" s="4" t="inlineStr">
        <is>
          <t>Implementar reuniões semanais</t>
        </is>
      </c>
      <c r="D11" s="4" t="inlineStr">
        <is>
          <t>Melhorar alinhamento do time e acompanhamento de prioridades</t>
        </is>
      </c>
      <c r="E11" s="4" t="inlineStr">
        <is>
          <t>Campinas</t>
        </is>
      </c>
      <c r="F11" s="4" t="inlineStr">
        <is>
          <t>Lucas Rodrigues</t>
        </is>
      </c>
      <c r="G11" s="32" t="n">
        <v>46266</v>
      </c>
      <c r="H11" s="32" t="n">
        <v>46295</v>
      </c>
      <c r="I11" s="4" t="inlineStr">
        <is>
          <t>Definir pauta fixa, agenda e responsáveis pelas atas</t>
        </is>
      </c>
      <c r="J11" s="26" t="n">
        <v>1800</v>
      </c>
      <c r="K11" s="26" t="n">
        <v>650</v>
      </c>
      <c r="L11" s="3" t="inlineStr">
        <is>
          <t>Em andamento</t>
        </is>
      </c>
      <c r="M11" s="3" t="inlineStr">
        <is>
          <t>Média</t>
        </is>
      </c>
      <c r="N11" s="7">
        <f>IF(A11="","",IF(L11="Concluída",100%,IF(L11="Em andamento",50%,0%)))</f>
        <v/>
      </c>
      <c r="O11" s="8">
        <f>IF(A11="","",IF(L11="Concluída",0,IF(H11="","",H11-TODAY())))</f>
        <v/>
      </c>
      <c r="P11" s="27">
        <f>IF(A11="","",IF(OR(J11="",K11=""),"",K11-J11))</f>
        <v/>
      </c>
      <c r="Q11" s="4" t="inlineStr">
        <is>
          <t>Primeiras reuniões realizadas com pauta padrão.</t>
        </is>
      </c>
    </row>
    <row r="12" ht="36" customHeight="1">
      <c r="A12" s="3" t="n"/>
      <c r="B12" s="3" t="n"/>
      <c r="C12" s="4" t="n"/>
      <c r="D12" s="4" t="n"/>
      <c r="E12" s="4" t="n"/>
      <c r="F12" s="4" t="n"/>
      <c r="G12" s="32" t="n"/>
      <c r="H12" s="32" t="n"/>
      <c r="I12" s="4" t="n"/>
      <c r="J12" s="26" t="n"/>
      <c r="K12" s="26" t="n"/>
      <c r="L12" s="3" t="n"/>
      <c r="M12" s="3" t="n"/>
      <c r="N12" s="10">
        <f>IF(A12="","",IF(L12="Concluída",100%,IF(L12="Em andamento",50%,0%)))</f>
        <v/>
      </c>
      <c r="O12" s="11">
        <f>IF(A12="","",IF(L12="Concluída",0,IF(H12="","",H12-TODAY())))</f>
        <v/>
      </c>
      <c r="P12" s="28">
        <f>IF(A12="","",IF(OR(J12="",K12=""),"",K12-J12))</f>
        <v/>
      </c>
      <c r="Q12" s="4" t="n"/>
    </row>
    <row r="13" ht="36" customHeight="1">
      <c r="A13" s="3" t="n"/>
      <c r="B13" s="3" t="n"/>
      <c r="C13" s="4" t="n"/>
      <c r="D13" s="4" t="n"/>
      <c r="E13" s="4" t="n"/>
      <c r="F13" s="4" t="n"/>
      <c r="G13" s="32" t="n"/>
      <c r="H13" s="32" t="n"/>
      <c r="I13" s="4" t="n"/>
      <c r="J13" s="26" t="n"/>
      <c r="K13" s="26" t="n"/>
      <c r="L13" s="3" t="n"/>
      <c r="M13" s="3" t="n"/>
      <c r="N13" s="7">
        <f>IF(A13="","",IF(L13="Concluída",100%,IF(L13="Em andamento",50%,0%)))</f>
        <v/>
      </c>
      <c r="O13" s="8">
        <f>IF(A13="","",IF(L13="Concluída",0,IF(H13="","",H13-TODAY())))</f>
        <v/>
      </c>
      <c r="P13" s="27">
        <f>IF(A13="","",IF(OR(J13="",K13=""),"",K13-J13))</f>
        <v/>
      </c>
      <c r="Q13" s="4" t="n"/>
    </row>
    <row r="14" ht="36" customHeight="1">
      <c r="A14" s="3" t="n"/>
      <c r="B14" s="3" t="n"/>
      <c r="C14" s="4" t="n"/>
      <c r="D14" s="4" t="n"/>
      <c r="E14" s="4" t="n"/>
      <c r="F14" s="4" t="n"/>
      <c r="G14" s="32" t="n"/>
      <c r="H14" s="32" t="n"/>
      <c r="I14" s="4" t="n"/>
      <c r="J14" s="26" t="n"/>
      <c r="K14" s="26" t="n"/>
      <c r="L14" s="3" t="n"/>
      <c r="M14" s="3" t="n"/>
      <c r="N14" s="10">
        <f>IF(A14="","",IF(L14="Concluída",100%,IF(L14="Em andamento",50%,0%)))</f>
        <v/>
      </c>
      <c r="O14" s="11">
        <f>IF(A14="","",IF(L14="Concluída",0,IF(H14="","",H14-TODAY())))</f>
        <v/>
      </c>
      <c r="P14" s="28">
        <f>IF(A14="","",IF(OR(J14="",K14=""),"",K14-J14))</f>
        <v/>
      </c>
      <c r="Q14" s="4" t="n"/>
    </row>
    <row r="15" ht="36" customHeight="1">
      <c r="A15" s="3" t="n"/>
      <c r="B15" s="3" t="n"/>
      <c r="C15" s="4" t="n"/>
      <c r="D15" s="4" t="n"/>
      <c r="E15" s="4" t="n"/>
      <c r="F15" s="4" t="n"/>
      <c r="G15" s="32" t="n"/>
      <c r="H15" s="32" t="n"/>
      <c r="I15" s="4" t="n"/>
      <c r="J15" s="26" t="n"/>
      <c r="K15" s="26" t="n"/>
      <c r="L15" s="3" t="n"/>
      <c r="M15" s="3" t="n"/>
      <c r="N15" s="7">
        <f>IF(A15="","",IF(L15="Concluída",100%,IF(L15="Em andamento",50%,0%)))</f>
        <v/>
      </c>
      <c r="O15" s="8">
        <f>IF(A15="","",IF(L15="Concluída",0,IF(H15="","",H15-TODAY())))</f>
        <v/>
      </c>
      <c r="P15" s="27">
        <f>IF(A15="","",IF(OR(J15="",K15=""),"",K15-J15))</f>
        <v/>
      </c>
      <c r="Q15" s="4" t="n"/>
    </row>
    <row r="16" ht="36" customHeight="1">
      <c r="A16" s="3" t="n"/>
      <c r="B16" s="3" t="n"/>
      <c r="C16" s="4" t="n"/>
      <c r="D16" s="4" t="n"/>
      <c r="E16" s="4" t="n"/>
      <c r="F16" s="4" t="n"/>
      <c r="G16" s="32" t="n"/>
      <c r="H16" s="32" t="n"/>
      <c r="I16" s="4" t="n"/>
      <c r="J16" s="26" t="n"/>
      <c r="K16" s="26" t="n"/>
      <c r="L16" s="3" t="n"/>
      <c r="M16" s="3" t="n"/>
      <c r="N16" s="10">
        <f>IF(A16="","",IF(L16="Concluída",100%,IF(L16="Em andamento",50%,0%)))</f>
        <v/>
      </c>
      <c r="O16" s="11">
        <f>IF(A16="","",IF(L16="Concluída",0,IF(H16="","",H16-TODAY())))</f>
        <v/>
      </c>
      <c r="P16" s="28">
        <f>IF(A16="","",IF(OR(J16="",K16=""),"",K16-J16))</f>
        <v/>
      </c>
      <c r="Q16" s="4" t="n"/>
    </row>
    <row r="17" ht="36" customHeight="1">
      <c r="A17" s="3" t="n"/>
      <c r="B17" s="3" t="n"/>
      <c r="C17" s="4" t="n"/>
      <c r="D17" s="4" t="n"/>
      <c r="E17" s="4" t="n"/>
      <c r="F17" s="4" t="n"/>
      <c r="G17" s="32" t="n"/>
      <c r="H17" s="32" t="n"/>
      <c r="I17" s="4" t="n"/>
      <c r="J17" s="26" t="n"/>
      <c r="K17" s="26" t="n"/>
      <c r="L17" s="3" t="n"/>
      <c r="M17" s="3" t="n"/>
      <c r="N17" s="7">
        <f>IF(A17="","",IF(L17="Concluída",100%,IF(L17="Em andamento",50%,0%)))</f>
        <v/>
      </c>
      <c r="O17" s="8">
        <f>IF(A17="","",IF(L17="Concluída",0,IF(H17="","",H17-TODAY())))</f>
        <v/>
      </c>
      <c r="P17" s="27">
        <f>IF(A17="","",IF(OR(J17="",K17=""),"",K17-J17))</f>
        <v/>
      </c>
      <c r="Q17" s="4" t="n"/>
    </row>
    <row r="18" ht="36" customHeight="1">
      <c r="A18" s="3" t="n"/>
      <c r="B18" s="3" t="n"/>
      <c r="C18" s="4" t="n"/>
      <c r="D18" s="4" t="n"/>
      <c r="E18" s="4" t="n"/>
      <c r="F18" s="4" t="n"/>
      <c r="G18" s="32" t="n"/>
      <c r="H18" s="32" t="n"/>
      <c r="I18" s="4" t="n"/>
      <c r="J18" s="26" t="n"/>
      <c r="K18" s="26" t="n"/>
      <c r="L18" s="3" t="n"/>
      <c r="M18" s="3" t="n"/>
      <c r="N18" s="10">
        <f>IF(A18="","",IF(L18="Concluída",100%,IF(L18="Em andamento",50%,0%)))</f>
        <v/>
      </c>
      <c r="O18" s="11">
        <f>IF(A18="","",IF(L18="Concluída",0,IF(H18="","",H18-TODAY())))</f>
        <v/>
      </c>
      <c r="P18" s="28">
        <f>IF(A18="","",IF(OR(J18="",K18=""),"",K18-J18))</f>
        <v/>
      </c>
      <c r="Q18" s="4" t="n"/>
    </row>
    <row r="19" ht="36" customHeight="1">
      <c r="A19" s="3" t="n"/>
      <c r="B19" s="3" t="n"/>
      <c r="C19" s="4" t="n"/>
      <c r="D19" s="4" t="n"/>
      <c r="E19" s="4" t="n"/>
      <c r="F19" s="4" t="n"/>
      <c r="G19" s="32" t="n"/>
      <c r="H19" s="32" t="n"/>
      <c r="I19" s="4" t="n"/>
      <c r="J19" s="26" t="n"/>
      <c r="K19" s="26" t="n"/>
      <c r="L19" s="3" t="n"/>
      <c r="M19" s="3" t="n"/>
      <c r="N19" s="7">
        <f>IF(A19="","",IF(L19="Concluída",100%,IF(L19="Em andamento",50%,0%)))</f>
        <v/>
      </c>
      <c r="O19" s="8">
        <f>IF(A19="","",IF(L19="Concluída",0,IF(H19="","",H19-TODAY())))</f>
        <v/>
      </c>
      <c r="P19" s="27">
        <f>IF(A19="","",IF(OR(J19="",K19=""),"",K19-J19))</f>
        <v/>
      </c>
      <c r="Q19" s="4" t="n"/>
    </row>
    <row r="20" ht="36" customHeight="1">
      <c r="A20" s="3" t="n"/>
      <c r="B20" s="3" t="n"/>
      <c r="C20" s="4" t="n"/>
      <c r="D20" s="4" t="n"/>
      <c r="E20" s="4" t="n"/>
      <c r="F20" s="4" t="n"/>
      <c r="G20" s="32" t="n"/>
      <c r="H20" s="32" t="n"/>
      <c r="I20" s="4" t="n"/>
      <c r="J20" s="26" t="n"/>
      <c r="K20" s="26" t="n"/>
      <c r="L20" s="3" t="n"/>
      <c r="M20" s="3" t="n"/>
      <c r="N20" s="10">
        <f>IF(A20="","",IF(L20="Concluída",100%,IF(L20="Em andamento",50%,0%)))</f>
        <v/>
      </c>
      <c r="O20" s="11">
        <f>IF(A20="","",IF(L20="Concluída",0,IF(H20="","",H20-TODAY())))</f>
        <v/>
      </c>
      <c r="P20" s="28">
        <f>IF(A20="","",IF(OR(J20="",K20=""),"",K20-J20))</f>
        <v/>
      </c>
      <c r="Q20" s="4" t="n"/>
    </row>
    <row r="21" ht="36" customHeight="1">
      <c r="A21" s="3" t="n"/>
      <c r="B21" s="3" t="n"/>
      <c r="C21" s="4" t="n"/>
      <c r="D21" s="4" t="n"/>
      <c r="E21" s="4" t="n"/>
      <c r="F21" s="4" t="n"/>
      <c r="G21" s="32" t="n"/>
      <c r="H21" s="32" t="n"/>
      <c r="I21" s="4" t="n"/>
      <c r="J21" s="26" t="n"/>
      <c r="K21" s="26" t="n"/>
      <c r="L21" s="3" t="n"/>
      <c r="M21" s="3" t="n"/>
      <c r="N21" s="7">
        <f>IF(A21="","",IF(L21="Concluída",100%,IF(L21="Em andamento",50%,0%)))</f>
        <v/>
      </c>
      <c r="O21" s="8">
        <f>IF(A21="","",IF(L21="Concluída",0,IF(H21="","",H21-TODAY())))</f>
        <v/>
      </c>
      <c r="P21" s="27">
        <f>IF(A21="","",IF(OR(J21="",K21=""),"",K21-J21))</f>
        <v/>
      </c>
      <c r="Q21" s="4" t="n"/>
    </row>
    <row r="22" ht="36" customHeight="1">
      <c r="A22" s="3" t="n"/>
      <c r="B22" s="3" t="n"/>
      <c r="C22" s="4" t="n"/>
      <c r="D22" s="4" t="n"/>
      <c r="E22" s="4" t="n"/>
      <c r="F22" s="4" t="n"/>
      <c r="G22" s="32" t="n"/>
      <c r="H22" s="32" t="n"/>
      <c r="I22" s="4" t="n"/>
      <c r="J22" s="26" t="n"/>
      <c r="K22" s="26" t="n"/>
      <c r="L22" s="3" t="n"/>
      <c r="M22" s="3" t="n"/>
      <c r="N22" s="10">
        <f>IF(A22="","",IF(L22="Concluída",100%,IF(L22="Em andamento",50%,0%)))</f>
        <v/>
      </c>
      <c r="O22" s="11">
        <f>IF(A22="","",IF(L22="Concluída",0,IF(H22="","",H22-TODAY())))</f>
        <v/>
      </c>
      <c r="P22" s="28">
        <f>IF(A22="","",IF(OR(J22="",K22=""),"",K22-J22))</f>
        <v/>
      </c>
      <c r="Q22" s="4" t="n"/>
    </row>
    <row r="23" ht="36" customHeight="1">
      <c r="A23" s="3" t="n"/>
      <c r="B23" s="3" t="n"/>
      <c r="C23" s="4" t="n"/>
      <c r="D23" s="4" t="n"/>
      <c r="E23" s="4" t="n"/>
      <c r="F23" s="4" t="n"/>
      <c r="G23" s="32" t="n"/>
      <c r="H23" s="32" t="n"/>
      <c r="I23" s="4" t="n"/>
      <c r="J23" s="26" t="n"/>
      <c r="K23" s="26" t="n"/>
      <c r="L23" s="3" t="n"/>
      <c r="M23" s="3" t="n"/>
      <c r="N23" s="7">
        <f>IF(A23="","",IF(L23="Concluída",100%,IF(L23="Em andamento",50%,0%)))</f>
        <v/>
      </c>
      <c r="O23" s="8">
        <f>IF(A23="","",IF(L23="Concluída",0,IF(H23="","",H23-TODAY())))</f>
        <v/>
      </c>
      <c r="P23" s="27">
        <f>IF(A23="","",IF(OR(J23="",K23=""),"",K23-J23))</f>
        <v/>
      </c>
      <c r="Q23" s="4" t="n"/>
    </row>
    <row r="24" ht="36" customHeight="1">
      <c r="A24" s="3" t="n"/>
      <c r="B24" s="3" t="n"/>
      <c r="C24" s="4" t="n"/>
      <c r="D24" s="4" t="n"/>
      <c r="E24" s="4" t="n"/>
      <c r="F24" s="4" t="n"/>
      <c r="G24" s="32" t="n"/>
      <c r="H24" s="32" t="n"/>
      <c r="I24" s="4" t="n"/>
      <c r="J24" s="26" t="n"/>
      <c r="K24" s="26" t="n"/>
      <c r="L24" s="3" t="n"/>
      <c r="M24" s="3" t="n"/>
      <c r="N24" s="10">
        <f>IF(A24="","",IF(L24="Concluída",100%,IF(L24="Em andamento",50%,0%)))</f>
        <v/>
      </c>
      <c r="O24" s="11">
        <f>IF(A24="","",IF(L24="Concluída",0,IF(H24="","",H24-TODAY())))</f>
        <v/>
      </c>
      <c r="P24" s="28">
        <f>IF(A24="","",IF(OR(J24="",K24=""),"",K24-J24))</f>
        <v/>
      </c>
      <c r="Q24" s="4" t="n"/>
    </row>
    <row r="25" ht="36" customHeight="1">
      <c r="A25" s="3" t="n"/>
      <c r="B25" s="3" t="n"/>
      <c r="C25" s="4" t="n"/>
      <c r="D25" s="4" t="n"/>
      <c r="E25" s="4" t="n"/>
      <c r="F25" s="4" t="n"/>
      <c r="G25" s="32" t="n"/>
      <c r="H25" s="32" t="n"/>
      <c r="I25" s="4" t="n"/>
      <c r="J25" s="26" t="n"/>
      <c r="K25" s="26" t="n"/>
      <c r="L25" s="3" t="n"/>
      <c r="M25" s="3" t="n"/>
      <c r="N25" s="7">
        <f>IF(A25="","",IF(L25="Concluída",100%,IF(L25="Em andamento",50%,0%)))</f>
        <v/>
      </c>
      <c r="O25" s="8">
        <f>IF(A25="","",IF(L25="Concluída",0,IF(H25="","",H25-TODAY())))</f>
        <v/>
      </c>
      <c r="P25" s="27">
        <f>IF(A25="","",IF(OR(J25="",K25=""),"",K25-J25))</f>
        <v/>
      </c>
      <c r="Q25" s="4" t="n"/>
    </row>
    <row r="26" ht="36" customHeight="1">
      <c r="A26" s="3" t="n"/>
      <c r="B26" s="3" t="n"/>
      <c r="C26" s="4" t="n"/>
      <c r="D26" s="4" t="n"/>
      <c r="E26" s="4" t="n"/>
      <c r="F26" s="4" t="n"/>
      <c r="G26" s="32" t="n"/>
      <c r="H26" s="32" t="n"/>
      <c r="I26" s="4" t="n"/>
      <c r="J26" s="26" t="n"/>
      <c r="K26" s="26" t="n"/>
      <c r="L26" s="3" t="n"/>
      <c r="M26" s="3" t="n"/>
      <c r="N26" s="10">
        <f>IF(A26="","",IF(L26="Concluída",100%,IF(L26="Em andamento",50%,0%)))</f>
        <v/>
      </c>
      <c r="O26" s="11">
        <f>IF(A26="","",IF(L26="Concluída",0,IF(H26="","",H26-TODAY())))</f>
        <v/>
      </c>
      <c r="P26" s="28">
        <f>IF(A26="","",IF(OR(J26="",K26=""),"",K26-J26))</f>
        <v/>
      </c>
      <c r="Q26" s="4" t="n"/>
    </row>
    <row r="27" ht="36" customHeight="1">
      <c r="A27" s="3" t="n"/>
      <c r="B27" s="3" t="n"/>
      <c r="C27" s="4" t="n"/>
      <c r="D27" s="4" t="n"/>
      <c r="E27" s="4" t="n"/>
      <c r="F27" s="4" t="n"/>
      <c r="G27" s="32" t="n"/>
      <c r="H27" s="32" t="n"/>
      <c r="I27" s="4" t="n"/>
      <c r="J27" s="26" t="n"/>
      <c r="K27" s="26" t="n"/>
      <c r="L27" s="3" t="n"/>
      <c r="M27" s="3" t="n"/>
      <c r="N27" s="7">
        <f>IF(A27="","",IF(L27="Concluída",100%,IF(L27="Em andamento",50%,0%)))</f>
        <v/>
      </c>
      <c r="O27" s="8">
        <f>IF(A27="","",IF(L27="Concluída",0,IF(H27="","",H27-TODAY())))</f>
        <v/>
      </c>
      <c r="P27" s="27">
        <f>IF(A27="","",IF(OR(J27="",K27=""),"",K27-J27))</f>
        <v/>
      </c>
      <c r="Q27" s="4" t="n"/>
    </row>
    <row r="28" ht="36" customHeight="1">
      <c r="A28" s="3" t="n"/>
      <c r="B28" s="3" t="n"/>
      <c r="C28" s="4" t="n"/>
      <c r="D28" s="4" t="n"/>
      <c r="E28" s="4" t="n"/>
      <c r="F28" s="4" t="n"/>
      <c r="G28" s="32" t="n"/>
      <c r="H28" s="32" t="n"/>
      <c r="I28" s="4" t="n"/>
      <c r="J28" s="26" t="n"/>
      <c r="K28" s="26" t="n"/>
      <c r="L28" s="3" t="n"/>
      <c r="M28" s="3" t="n"/>
      <c r="N28" s="10">
        <f>IF(A28="","",IF(L28="Concluída",100%,IF(L28="Em andamento",50%,0%)))</f>
        <v/>
      </c>
      <c r="O28" s="11">
        <f>IF(A28="","",IF(L28="Concluída",0,IF(H28="","",H28-TODAY())))</f>
        <v/>
      </c>
      <c r="P28" s="28">
        <f>IF(A28="","",IF(OR(J28="",K28=""),"",K28-J28))</f>
        <v/>
      </c>
      <c r="Q28" s="4" t="n"/>
    </row>
    <row r="29" ht="36" customHeight="1">
      <c r="A29" s="3" t="n"/>
      <c r="B29" s="3" t="n"/>
      <c r="C29" s="4" t="n"/>
      <c r="D29" s="4" t="n"/>
      <c r="E29" s="4" t="n"/>
      <c r="F29" s="4" t="n"/>
      <c r="G29" s="32" t="n"/>
      <c r="H29" s="32" t="n"/>
      <c r="I29" s="4" t="n"/>
      <c r="J29" s="26" t="n"/>
      <c r="K29" s="26" t="n"/>
      <c r="L29" s="3" t="n"/>
      <c r="M29" s="3" t="n"/>
      <c r="N29" s="7">
        <f>IF(A29="","",IF(L29="Concluída",100%,IF(L29="Em andamento",50%,0%)))</f>
        <v/>
      </c>
      <c r="O29" s="8">
        <f>IF(A29="","",IF(L29="Concluída",0,IF(H29="","",H29-TODAY())))</f>
        <v/>
      </c>
      <c r="P29" s="27">
        <f>IF(A29="","",IF(OR(J29="",K29=""),"",K29-J29))</f>
        <v/>
      </c>
      <c r="Q29" s="4" t="n"/>
    </row>
    <row r="30" ht="36" customHeight="1">
      <c r="A30" s="3" t="n"/>
      <c r="B30" s="3" t="n"/>
      <c r="C30" s="4" t="n"/>
      <c r="D30" s="4" t="n"/>
      <c r="E30" s="4" t="n"/>
      <c r="F30" s="4" t="n"/>
      <c r="G30" s="32" t="n"/>
      <c r="H30" s="32" t="n"/>
      <c r="I30" s="4" t="n"/>
      <c r="J30" s="26" t="n"/>
      <c r="K30" s="26" t="n"/>
      <c r="L30" s="3" t="n"/>
      <c r="M30" s="3" t="n"/>
      <c r="N30" s="10">
        <f>IF(A30="","",IF(L30="Concluída",100%,IF(L30="Em andamento",50%,0%)))</f>
        <v/>
      </c>
      <c r="O30" s="11">
        <f>IF(A30="","",IF(L30="Concluída",0,IF(H30="","",H30-TODAY())))</f>
        <v/>
      </c>
      <c r="P30" s="28">
        <f>IF(A30="","",IF(OR(J30="",K30=""),"",K30-J30))</f>
        <v/>
      </c>
      <c r="Q30" s="4" t="n"/>
    </row>
    <row r="31" ht="36" customHeight="1">
      <c r="A31" s="3" t="n"/>
      <c r="B31" s="3" t="n"/>
      <c r="C31" s="4" t="n"/>
      <c r="D31" s="4" t="n"/>
      <c r="E31" s="4" t="n"/>
      <c r="F31" s="4" t="n"/>
      <c r="G31" s="32" t="n"/>
      <c r="H31" s="32" t="n"/>
      <c r="I31" s="4" t="n"/>
      <c r="J31" s="26" t="n"/>
      <c r="K31" s="26" t="n"/>
      <c r="L31" s="3" t="n"/>
      <c r="M31" s="3" t="n"/>
      <c r="N31" s="7">
        <f>IF(A31="","",IF(L31="Concluída",100%,IF(L31="Em andamento",50%,0%)))</f>
        <v/>
      </c>
      <c r="O31" s="8">
        <f>IF(A31="","",IF(L31="Concluída",0,IF(H31="","",H31-TODAY())))</f>
        <v/>
      </c>
      <c r="P31" s="27">
        <f>IF(A31="","",IF(OR(J31="",K31=""),"",K31-J31))</f>
        <v/>
      </c>
      <c r="Q31" s="4" t="n"/>
    </row>
    <row r="32" ht="36" customHeight="1">
      <c r="A32" s="3" t="n"/>
      <c r="B32" s="3" t="n"/>
      <c r="C32" s="4" t="n"/>
      <c r="D32" s="4" t="n"/>
      <c r="E32" s="4" t="n"/>
      <c r="F32" s="4" t="n"/>
      <c r="G32" s="32" t="n"/>
      <c r="H32" s="32" t="n"/>
      <c r="I32" s="4" t="n"/>
      <c r="J32" s="26" t="n"/>
      <c r="K32" s="26" t="n"/>
      <c r="L32" s="3" t="n"/>
      <c r="M32" s="3" t="n"/>
      <c r="N32" s="10">
        <f>IF(A32="","",IF(L32="Concluída",100%,IF(L32="Em andamento",50%,0%)))</f>
        <v/>
      </c>
      <c r="O32" s="11">
        <f>IF(A32="","",IF(L32="Concluída",0,IF(H32="","",H32-TODAY())))</f>
        <v/>
      </c>
      <c r="P32" s="28">
        <f>IF(A32="","",IF(OR(J32="",K32=""),"",K32-J32))</f>
        <v/>
      </c>
      <c r="Q32" s="4" t="n"/>
    </row>
    <row r="33" ht="36" customHeight="1">
      <c r="A33" s="3" t="n"/>
      <c r="B33" s="3" t="n"/>
      <c r="C33" s="4" t="n"/>
      <c r="D33" s="4" t="n"/>
      <c r="E33" s="4" t="n"/>
      <c r="F33" s="4" t="n"/>
      <c r="G33" s="32" t="n"/>
      <c r="H33" s="32" t="n"/>
      <c r="I33" s="4" t="n"/>
      <c r="J33" s="26" t="n"/>
      <c r="K33" s="26" t="n"/>
      <c r="L33" s="3" t="n"/>
      <c r="M33" s="3" t="n"/>
      <c r="N33" s="7">
        <f>IF(A33="","",IF(L33="Concluída",100%,IF(L33="Em andamento",50%,0%)))</f>
        <v/>
      </c>
      <c r="O33" s="8">
        <f>IF(A33="","",IF(L33="Concluída",0,IF(H33="","",H33-TODAY())))</f>
        <v/>
      </c>
      <c r="P33" s="27">
        <f>IF(A33="","",IF(OR(J33="",K33=""),"",K33-J33))</f>
        <v/>
      </c>
      <c r="Q33" s="4" t="n"/>
    </row>
    <row r="34" ht="36" customHeight="1">
      <c r="A34" s="3" t="n"/>
      <c r="B34" s="3" t="n"/>
      <c r="C34" s="4" t="n"/>
      <c r="D34" s="4" t="n"/>
      <c r="E34" s="4" t="n"/>
      <c r="F34" s="4" t="n"/>
      <c r="G34" s="32" t="n"/>
      <c r="H34" s="32" t="n"/>
      <c r="I34" s="4" t="n"/>
      <c r="J34" s="26" t="n"/>
      <c r="K34" s="26" t="n"/>
      <c r="L34" s="3" t="n"/>
      <c r="M34" s="3" t="n"/>
      <c r="N34" s="10">
        <f>IF(A34="","",IF(L34="Concluída",100%,IF(L34="Em andamento",50%,0%)))</f>
        <v/>
      </c>
      <c r="O34" s="11">
        <f>IF(A34="","",IF(L34="Concluída",0,IF(H34="","",H34-TODAY())))</f>
        <v/>
      </c>
      <c r="P34" s="28">
        <f>IF(A34="","",IF(OR(J34="",K34=""),"",K34-J34))</f>
        <v/>
      </c>
      <c r="Q34" s="4" t="n"/>
    </row>
    <row r="35" ht="36" customHeight="1">
      <c r="A35" s="3" t="n"/>
      <c r="B35" s="3" t="n"/>
      <c r="C35" s="4" t="n"/>
      <c r="D35" s="4" t="n"/>
      <c r="E35" s="4" t="n"/>
      <c r="F35" s="4" t="n"/>
      <c r="G35" s="32" t="n"/>
      <c r="H35" s="32" t="n"/>
      <c r="I35" s="4" t="n"/>
      <c r="J35" s="26" t="n"/>
      <c r="K35" s="26" t="n"/>
      <c r="L35" s="3" t="n"/>
      <c r="M35" s="3" t="n"/>
      <c r="N35" s="7">
        <f>IF(A35="","",IF(L35="Concluída",100%,IF(L35="Em andamento",50%,0%)))</f>
        <v/>
      </c>
      <c r="O35" s="8">
        <f>IF(A35="","",IF(L35="Concluída",0,IF(H35="","",H35-TODAY())))</f>
        <v/>
      </c>
      <c r="P35" s="27">
        <f>IF(A35="","",IF(OR(J35="",K35=""),"",K35-J35))</f>
        <v/>
      </c>
      <c r="Q35" s="4" t="n"/>
    </row>
    <row r="36" ht="36" customHeight="1">
      <c r="A36" s="3" t="n"/>
      <c r="B36" s="3" t="n"/>
      <c r="C36" s="4" t="n"/>
      <c r="D36" s="4" t="n"/>
      <c r="E36" s="4" t="n"/>
      <c r="F36" s="4" t="n"/>
      <c r="G36" s="32" t="n"/>
      <c r="H36" s="32" t="n"/>
      <c r="I36" s="4" t="n"/>
      <c r="J36" s="26" t="n"/>
      <c r="K36" s="26" t="n"/>
      <c r="L36" s="3" t="n"/>
      <c r="M36" s="3" t="n"/>
      <c r="N36" s="10">
        <f>IF(A36="","",IF(L36="Concluída",100%,IF(L36="Em andamento",50%,0%)))</f>
        <v/>
      </c>
      <c r="O36" s="11">
        <f>IF(A36="","",IF(L36="Concluída",0,IF(H36="","",H36-TODAY())))</f>
        <v/>
      </c>
      <c r="P36" s="28">
        <f>IF(A36="","",IF(OR(J36="",K36=""),"",K36-J36))</f>
        <v/>
      </c>
      <c r="Q36" s="4" t="n"/>
    </row>
    <row r="37" ht="36" customHeight="1">
      <c r="A37" s="3" t="n"/>
      <c r="B37" s="3" t="n"/>
      <c r="C37" s="4" t="n"/>
      <c r="D37" s="4" t="n"/>
      <c r="E37" s="4" t="n"/>
      <c r="F37" s="4" t="n"/>
      <c r="G37" s="32" t="n"/>
      <c r="H37" s="32" t="n"/>
      <c r="I37" s="4" t="n"/>
      <c r="J37" s="26" t="n"/>
      <c r="K37" s="26" t="n"/>
      <c r="L37" s="3" t="n"/>
      <c r="M37" s="3" t="n"/>
      <c r="N37" s="7">
        <f>IF(A37="","",IF(L37="Concluída",100%,IF(L37="Em andamento",50%,0%)))</f>
        <v/>
      </c>
      <c r="O37" s="8">
        <f>IF(A37="","",IF(L37="Concluída",0,IF(H37="","",H37-TODAY())))</f>
        <v/>
      </c>
      <c r="P37" s="27">
        <f>IF(A37="","",IF(OR(J37="",K37=""),"",K37-J37))</f>
        <v/>
      </c>
      <c r="Q37" s="4" t="n"/>
    </row>
    <row r="38" ht="36" customHeight="1">
      <c r="A38" s="3" t="n"/>
      <c r="B38" s="3" t="n"/>
      <c r="C38" s="4" t="n"/>
      <c r="D38" s="4" t="n"/>
      <c r="E38" s="4" t="n"/>
      <c r="F38" s="4" t="n"/>
      <c r="G38" s="32" t="n"/>
      <c r="H38" s="32" t="n"/>
      <c r="I38" s="4" t="n"/>
      <c r="J38" s="26" t="n"/>
      <c r="K38" s="26" t="n"/>
      <c r="L38" s="3" t="n"/>
      <c r="M38" s="3" t="n"/>
      <c r="N38" s="10">
        <f>IF(A38="","",IF(L38="Concluída",100%,IF(L38="Em andamento",50%,0%)))</f>
        <v/>
      </c>
      <c r="O38" s="11">
        <f>IF(A38="","",IF(L38="Concluída",0,IF(H38="","",H38-TODAY())))</f>
        <v/>
      </c>
      <c r="P38" s="28">
        <f>IF(A38="","",IF(OR(J38="",K38=""),"",K38-J38))</f>
        <v/>
      </c>
      <c r="Q38" s="4" t="n"/>
    </row>
    <row r="39" ht="36" customHeight="1">
      <c r="A39" s="3" t="n"/>
      <c r="B39" s="3" t="n"/>
      <c r="C39" s="4" t="n"/>
      <c r="D39" s="4" t="n"/>
      <c r="E39" s="4" t="n"/>
      <c r="F39" s="4" t="n"/>
      <c r="G39" s="32" t="n"/>
      <c r="H39" s="32" t="n"/>
      <c r="I39" s="4" t="n"/>
      <c r="J39" s="26" t="n"/>
      <c r="K39" s="26" t="n"/>
      <c r="L39" s="3" t="n"/>
      <c r="M39" s="3" t="n"/>
      <c r="N39" s="7">
        <f>IF(A39="","",IF(L39="Concluída",100%,IF(L39="Em andamento",50%,0%)))</f>
        <v/>
      </c>
      <c r="O39" s="8">
        <f>IF(A39="","",IF(L39="Concluída",0,IF(H39="","",H39-TODAY())))</f>
        <v/>
      </c>
      <c r="P39" s="27">
        <f>IF(A39="","",IF(OR(J39="",K39=""),"",K39-J39))</f>
        <v/>
      </c>
      <c r="Q39" s="4" t="n"/>
    </row>
    <row r="40" ht="36" customHeight="1">
      <c r="A40" s="3" t="n"/>
      <c r="B40" s="3" t="n"/>
      <c r="C40" s="4" t="n"/>
      <c r="D40" s="4" t="n"/>
      <c r="E40" s="4" t="n"/>
      <c r="F40" s="4" t="n"/>
      <c r="G40" s="32" t="n"/>
      <c r="H40" s="32" t="n"/>
      <c r="I40" s="4" t="n"/>
      <c r="J40" s="26" t="n"/>
      <c r="K40" s="26" t="n"/>
      <c r="L40" s="3" t="n"/>
      <c r="M40" s="3" t="n"/>
      <c r="N40" s="10">
        <f>IF(A40="","",IF(L40="Concluída",100%,IF(L40="Em andamento",50%,0%)))</f>
        <v/>
      </c>
      <c r="O40" s="11">
        <f>IF(A40="","",IF(L40="Concluída",0,IF(H40="","",H40-TODAY())))</f>
        <v/>
      </c>
      <c r="P40" s="28">
        <f>IF(A40="","",IF(OR(J40="",K40=""),"",K40-J40))</f>
        <v/>
      </c>
      <c r="Q40" s="4" t="n"/>
    </row>
    <row r="41" ht="36" customHeight="1">
      <c r="A41" s="3" t="n"/>
      <c r="B41" s="3" t="n"/>
      <c r="C41" s="4" t="n"/>
      <c r="D41" s="4" t="n"/>
      <c r="E41" s="4" t="n"/>
      <c r="F41" s="4" t="n"/>
      <c r="G41" s="32" t="n"/>
      <c r="H41" s="32" t="n"/>
      <c r="I41" s="4" t="n"/>
      <c r="J41" s="26" t="n"/>
      <c r="K41" s="26" t="n"/>
      <c r="L41" s="3" t="n"/>
      <c r="M41" s="3" t="n"/>
      <c r="N41" s="7">
        <f>IF(A41="","",IF(L41="Concluída",100%,IF(L41="Em andamento",50%,0%)))</f>
        <v/>
      </c>
      <c r="O41" s="8">
        <f>IF(A41="","",IF(L41="Concluída",0,IF(H41="","",H41-TODAY())))</f>
        <v/>
      </c>
      <c r="P41" s="27">
        <f>IF(A41="","",IF(OR(J41="",K41=""),"",K41-J41))</f>
        <v/>
      </c>
      <c r="Q41" s="4" t="n"/>
    </row>
    <row r="42" ht="36" customHeight="1">
      <c r="A42" s="3" t="n"/>
      <c r="B42" s="3" t="n"/>
      <c r="C42" s="4" t="n"/>
      <c r="D42" s="4" t="n"/>
      <c r="E42" s="4" t="n"/>
      <c r="F42" s="4" t="n"/>
      <c r="G42" s="32" t="n"/>
      <c r="H42" s="32" t="n"/>
      <c r="I42" s="4" t="n"/>
      <c r="J42" s="26" t="n"/>
      <c r="K42" s="26" t="n"/>
      <c r="L42" s="3" t="n"/>
      <c r="M42" s="3" t="n"/>
      <c r="N42" s="10">
        <f>IF(A42="","",IF(L42="Concluída",100%,IF(L42="Em andamento",50%,0%)))</f>
        <v/>
      </c>
      <c r="O42" s="11">
        <f>IF(A42="","",IF(L42="Concluída",0,IF(H42="","",H42-TODAY())))</f>
        <v/>
      </c>
      <c r="P42" s="28">
        <f>IF(A42="","",IF(OR(J42="",K42=""),"",K42-J42))</f>
        <v/>
      </c>
      <c r="Q42" s="4" t="n"/>
    </row>
    <row r="43" ht="36" customHeight="1">
      <c r="A43" s="3" t="n"/>
      <c r="B43" s="3" t="n"/>
      <c r="C43" s="4" t="n"/>
      <c r="D43" s="4" t="n"/>
      <c r="E43" s="4" t="n"/>
      <c r="F43" s="4" t="n"/>
      <c r="G43" s="32" t="n"/>
      <c r="H43" s="32" t="n"/>
      <c r="I43" s="4" t="n"/>
      <c r="J43" s="26" t="n"/>
      <c r="K43" s="26" t="n"/>
      <c r="L43" s="3" t="n"/>
      <c r="M43" s="3" t="n"/>
      <c r="N43" s="7">
        <f>IF(A43="","",IF(L43="Concluída",100%,IF(L43="Em andamento",50%,0%)))</f>
        <v/>
      </c>
      <c r="O43" s="8">
        <f>IF(A43="","",IF(L43="Concluída",0,IF(H43="","",H43-TODAY())))</f>
        <v/>
      </c>
      <c r="P43" s="27">
        <f>IF(A43="","",IF(OR(J43="",K43=""),"",K43-J43))</f>
        <v/>
      </c>
      <c r="Q43" s="4" t="n"/>
    </row>
    <row r="44" ht="36" customHeight="1">
      <c r="A44" s="3" t="n"/>
      <c r="B44" s="3" t="n"/>
      <c r="C44" s="4" t="n"/>
      <c r="D44" s="4" t="n"/>
      <c r="E44" s="4" t="n"/>
      <c r="F44" s="4" t="n"/>
      <c r="G44" s="32" t="n"/>
      <c r="H44" s="32" t="n"/>
      <c r="I44" s="4" t="n"/>
      <c r="J44" s="26" t="n"/>
      <c r="K44" s="26" t="n"/>
      <c r="L44" s="3" t="n"/>
      <c r="M44" s="3" t="n"/>
      <c r="N44" s="10">
        <f>IF(A44="","",IF(L44="Concluída",100%,IF(L44="Em andamento",50%,0%)))</f>
        <v/>
      </c>
      <c r="O44" s="11">
        <f>IF(A44="","",IF(L44="Concluída",0,IF(H44="","",H44-TODAY())))</f>
        <v/>
      </c>
      <c r="P44" s="28">
        <f>IF(A44="","",IF(OR(J44="",K44=""),"",K44-J44))</f>
        <v/>
      </c>
      <c r="Q44" s="4" t="n"/>
    </row>
    <row r="45" ht="36" customHeight="1">
      <c r="A45" s="3" t="n"/>
      <c r="B45" s="3" t="n"/>
      <c r="C45" s="4" t="n"/>
      <c r="D45" s="4" t="n"/>
      <c r="E45" s="4" t="n"/>
      <c r="F45" s="4" t="n"/>
      <c r="G45" s="32" t="n"/>
      <c r="H45" s="32" t="n"/>
      <c r="I45" s="4" t="n"/>
      <c r="J45" s="26" t="n"/>
      <c r="K45" s="26" t="n"/>
      <c r="L45" s="3" t="n"/>
      <c r="M45" s="3" t="n"/>
      <c r="N45" s="7">
        <f>IF(A45="","",IF(L45="Concluída",100%,IF(L45="Em andamento",50%,0%)))</f>
        <v/>
      </c>
      <c r="O45" s="8">
        <f>IF(A45="","",IF(L45="Concluída",0,IF(H45="","",H45-TODAY())))</f>
        <v/>
      </c>
      <c r="P45" s="27">
        <f>IF(A45="","",IF(OR(J45="",K45=""),"",K45-J45))</f>
        <v/>
      </c>
      <c r="Q45" s="4" t="n"/>
    </row>
    <row r="46" ht="36" customHeight="1">
      <c r="A46" s="3" t="n"/>
      <c r="B46" s="3" t="n"/>
      <c r="C46" s="4" t="n"/>
      <c r="D46" s="4" t="n"/>
      <c r="E46" s="4" t="n"/>
      <c r="F46" s="4" t="n"/>
      <c r="G46" s="32" t="n"/>
      <c r="H46" s="32" t="n"/>
      <c r="I46" s="4" t="n"/>
      <c r="J46" s="26" t="n"/>
      <c r="K46" s="26" t="n"/>
      <c r="L46" s="3" t="n"/>
      <c r="M46" s="3" t="n"/>
      <c r="N46" s="10">
        <f>IF(A46="","",IF(L46="Concluída",100%,IF(L46="Em andamento",50%,0%)))</f>
        <v/>
      </c>
      <c r="O46" s="11">
        <f>IF(A46="","",IF(L46="Concluída",0,IF(H46="","",H46-TODAY())))</f>
        <v/>
      </c>
      <c r="P46" s="28">
        <f>IF(A46="","",IF(OR(J46="",K46=""),"",K46-J46))</f>
        <v/>
      </c>
      <c r="Q46" s="4" t="n"/>
    </row>
    <row r="47" ht="36" customHeight="1">
      <c r="A47" s="3" t="n"/>
      <c r="B47" s="3" t="n"/>
      <c r="C47" s="4" t="n"/>
      <c r="D47" s="4" t="n"/>
      <c r="E47" s="4" t="n"/>
      <c r="F47" s="4" t="n"/>
      <c r="G47" s="32" t="n"/>
      <c r="H47" s="32" t="n"/>
      <c r="I47" s="4" t="n"/>
      <c r="J47" s="26" t="n"/>
      <c r="K47" s="26" t="n"/>
      <c r="L47" s="3" t="n"/>
      <c r="M47" s="3" t="n"/>
      <c r="N47" s="7">
        <f>IF(A47="","",IF(L47="Concluída",100%,IF(L47="Em andamento",50%,0%)))</f>
        <v/>
      </c>
      <c r="O47" s="8">
        <f>IF(A47="","",IF(L47="Concluída",0,IF(H47="","",H47-TODAY())))</f>
        <v/>
      </c>
      <c r="P47" s="27">
        <f>IF(A47="","",IF(OR(J47="",K47=""),"",K47-J47))</f>
        <v/>
      </c>
      <c r="Q47" s="4" t="n"/>
    </row>
    <row r="48" ht="36" customHeight="1">
      <c r="A48" s="3" t="n"/>
      <c r="B48" s="3" t="n"/>
      <c r="C48" s="4" t="n"/>
      <c r="D48" s="4" t="n"/>
      <c r="E48" s="4" t="n"/>
      <c r="F48" s="4" t="n"/>
      <c r="G48" s="32" t="n"/>
      <c r="H48" s="32" t="n"/>
      <c r="I48" s="4" t="n"/>
      <c r="J48" s="26" t="n"/>
      <c r="K48" s="26" t="n"/>
      <c r="L48" s="3" t="n"/>
      <c r="M48" s="3" t="n"/>
      <c r="N48" s="10">
        <f>IF(A48="","",IF(L48="Concluída",100%,IF(L48="Em andamento",50%,0%)))</f>
        <v/>
      </c>
      <c r="O48" s="11">
        <f>IF(A48="","",IF(L48="Concluída",0,IF(H48="","",H48-TODAY())))</f>
        <v/>
      </c>
      <c r="P48" s="28">
        <f>IF(A48="","",IF(OR(J48="",K48=""),"",K48-J48))</f>
        <v/>
      </c>
      <c r="Q48" s="4" t="n"/>
    </row>
    <row r="49" ht="36" customHeight="1">
      <c r="A49" s="3" t="n"/>
      <c r="B49" s="3" t="n"/>
      <c r="C49" s="4" t="n"/>
      <c r="D49" s="4" t="n"/>
      <c r="E49" s="4" t="n"/>
      <c r="F49" s="4" t="n"/>
      <c r="G49" s="32" t="n"/>
      <c r="H49" s="32" t="n"/>
      <c r="I49" s="4" t="n"/>
      <c r="J49" s="26" t="n"/>
      <c r="K49" s="26" t="n"/>
      <c r="L49" s="3" t="n"/>
      <c r="M49" s="3" t="n"/>
      <c r="N49" s="7">
        <f>IF(A49="","",IF(L49="Concluída",100%,IF(L49="Em andamento",50%,0%)))</f>
        <v/>
      </c>
      <c r="O49" s="8">
        <f>IF(A49="","",IF(L49="Concluída",0,IF(H49="","",H49-TODAY())))</f>
        <v/>
      </c>
      <c r="P49" s="27">
        <f>IF(A49="","",IF(OR(J49="",K49=""),"",K49-J49))</f>
        <v/>
      </c>
      <c r="Q49" s="4" t="n"/>
    </row>
    <row r="50" ht="36" customHeight="1">
      <c r="A50" s="3" t="n"/>
      <c r="B50" s="3" t="n"/>
      <c r="C50" s="4" t="n"/>
      <c r="D50" s="4" t="n"/>
      <c r="E50" s="4" t="n"/>
      <c r="F50" s="4" t="n"/>
      <c r="G50" s="32" t="n"/>
      <c r="H50" s="32" t="n"/>
      <c r="I50" s="4" t="n"/>
      <c r="J50" s="26" t="n"/>
      <c r="K50" s="26" t="n"/>
      <c r="L50" s="3" t="n"/>
      <c r="M50" s="3" t="n"/>
      <c r="N50" s="10">
        <f>IF(A50="","",IF(L50="Concluída",100%,IF(L50="Em andamento",50%,0%)))</f>
        <v/>
      </c>
      <c r="O50" s="11">
        <f>IF(A50="","",IF(L50="Concluída",0,IF(H50="","",H50-TODAY())))</f>
        <v/>
      </c>
      <c r="P50" s="28">
        <f>IF(A50="","",IF(OR(J50="",K50=""),"",K50-J50))</f>
        <v/>
      </c>
      <c r="Q50" s="4" t="n"/>
    </row>
    <row r="51" ht="36" customHeight="1">
      <c r="A51" s="3" t="n"/>
      <c r="B51" s="3" t="n"/>
      <c r="C51" s="4" t="n"/>
      <c r="D51" s="4" t="n"/>
      <c r="E51" s="4" t="n"/>
      <c r="F51" s="4" t="n"/>
      <c r="G51" s="32" t="n"/>
      <c r="H51" s="32" t="n"/>
      <c r="I51" s="4" t="n"/>
      <c r="J51" s="26" t="n"/>
      <c r="K51" s="26" t="n"/>
      <c r="L51" s="3" t="n"/>
      <c r="M51" s="3" t="n"/>
      <c r="N51" s="7">
        <f>IF(A51="","",IF(L51="Concluída",100%,IF(L51="Em andamento",50%,0%)))</f>
        <v/>
      </c>
      <c r="O51" s="8">
        <f>IF(A51="","",IF(L51="Concluída",0,IF(H51="","",H51-TODAY())))</f>
        <v/>
      </c>
      <c r="P51" s="27">
        <f>IF(A51="","",IF(OR(J51="",K51=""),"",K51-J51))</f>
        <v/>
      </c>
      <c r="Q51" s="4" t="n"/>
    </row>
    <row r="52" ht="36" customHeight="1">
      <c r="A52" s="3" t="n"/>
      <c r="B52" s="3" t="n"/>
      <c r="C52" s="4" t="n"/>
      <c r="D52" s="4" t="n"/>
      <c r="E52" s="4" t="n"/>
      <c r="F52" s="4" t="n"/>
      <c r="G52" s="32" t="n"/>
      <c r="H52" s="32" t="n"/>
      <c r="I52" s="4" t="n"/>
      <c r="J52" s="26" t="n"/>
      <c r="K52" s="26" t="n"/>
      <c r="L52" s="3" t="n"/>
      <c r="M52" s="3" t="n"/>
      <c r="N52" s="10">
        <f>IF(A52="","",IF(L52="Concluída",100%,IF(L52="Em andamento",50%,0%)))</f>
        <v/>
      </c>
      <c r="O52" s="11">
        <f>IF(A52="","",IF(L52="Concluída",0,IF(H52="","",H52-TODAY())))</f>
        <v/>
      </c>
      <c r="P52" s="28">
        <f>IF(A52="","",IF(OR(J52="",K52=""),"",K52-J52))</f>
        <v/>
      </c>
      <c r="Q52" s="4" t="n"/>
    </row>
    <row r="53" ht="36" customHeight="1">
      <c r="A53" s="3" t="n"/>
      <c r="B53" s="3" t="n"/>
      <c r="C53" s="4" t="n"/>
      <c r="D53" s="4" t="n"/>
      <c r="E53" s="4" t="n"/>
      <c r="F53" s="4" t="n"/>
      <c r="G53" s="32" t="n"/>
      <c r="H53" s="32" t="n"/>
      <c r="I53" s="4" t="n"/>
      <c r="J53" s="26" t="n"/>
      <c r="K53" s="26" t="n"/>
      <c r="L53" s="3" t="n"/>
      <c r="M53" s="3" t="n"/>
      <c r="N53" s="7">
        <f>IF(A53="","",IF(L53="Concluída",100%,IF(L53="Em andamento",50%,0%)))</f>
        <v/>
      </c>
      <c r="O53" s="8">
        <f>IF(A53="","",IF(L53="Concluída",0,IF(H53="","",H53-TODAY())))</f>
        <v/>
      </c>
      <c r="P53" s="27">
        <f>IF(A53="","",IF(OR(J53="",K53=""),"",K53-J53))</f>
        <v/>
      </c>
      <c r="Q53" s="4" t="n"/>
    </row>
    <row r="54" ht="36" customHeight="1">
      <c r="A54" s="3" t="n"/>
      <c r="B54" s="3" t="n"/>
      <c r="C54" s="4" t="n"/>
      <c r="D54" s="4" t="n"/>
      <c r="E54" s="4" t="n"/>
      <c r="F54" s="4" t="n"/>
      <c r="G54" s="32" t="n"/>
      <c r="H54" s="32" t="n"/>
      <c r="I54" s="4" t="n"/>
      <c r="J54" s="26" t="n"/>
      <c r="K54" s="26" t="n"/>
      <c r="L54" s="3" t="n"/>
      <c r="M54" s="3" t="n"/>
      <c r="N54" s="10">
        <f>IF(A54="","",IF(L54="Concluída",100%,IF(L54="Em andamento",50%,0%)))</f>
        <v/>
      </c>
      <c r="O54" s="11">
        <f>IF(A54="","",IF(L54="Concluída",0,IF(H54="","",H54-TODAY())))</f>
        <v/>
      </c>
      <c r="P54" s="28">
        <f>IF(A54="","",IF(OR(J54="",K54=""),"",K54-J54))</f>
        <v/>
      </c>
      <c r="Q54" s="4" t="n"/>
    </row>
    <row r="55" ht="36" customHeight="1">
      <c r="A55" s="3" t="n"/>
      <c r="B55" s="3" t="n"/>
      <c r="C55" s="4" t="n"/>
      <c r="D55" s="4" t="n"/>
      <c r="E55" s="4" t="n"/>
      <c r="F55" s="4" t="n"/>
      <c r="G55" s="32" t="n"/>
      <c r="H55" s="32" t="n"/>
      <c r="I55" s="4" t="n"/>
      <c r="J55" s="26" t="n"/>
      <c r="K55" s="26" t="n"/>
      <c r="L55" s="3" t="n"/>
      <c r="M55" s="3" t="n"/>
      <c r="N55" s="7">
        <f>IF(A55="","",IF(L55="Concluída",100%,IF(L55="Em andamento",50%,0%)))</f>
        <v/>
      </c>
      <c r="O55" s="8">
        <f>IF(A55="","",IF(L55="Concluída",0,IF(H55="","",H55-TODAY())))</f>
        <v/>
      </c>
      <c r="P55" s="27">
        <f>IF(A55="","",IF(OR(J55="",K55=""),"",K55-J55))</f>
        <v/>
      </c>
      <c r="Q55" s="4" t="n"/>
    </row>
    <row r="56" ht="36" customHeight="1">
      <c r="A56" s="3" t="n"/>
      <c r="B56" s="3" t="n"/>
      <c r="C56" s="4" t="n"/>
      <c r="D56" s="4" t="n"/>
      <c r="E56" s="4" t="n"/>
      <c r="F56" s="4" t="n"/>
      <c r="G56" s="32" t="n"/>
      <c r="H56" s="32" t="n"/>
      <c r="I56" s="4" t="n"/>
      <c r="J56" s="26" t="n"/>
      <c r="K56" s="26" t="n"/>
      <c r="L56" s="3" t="n"/>
      <c r="M56" s="3" t="n"/>
      <c r="N56" s="10">
        <f>IF(A56="","",IF(L56="Concluída",100%,IF(L56="Em andamento",50%,0%)))</f>
        <v/>
      </c>
      <c r="O56" s="11">
        <f>IF(A56="","",IF(L56="Concluída",0,IF(H56="","",H56-TODAY())))</f>
        <v/>
      </c>
      <c r="P56" s="28">
        <f>IF(A56="","",IF(OR(J56="",K56=""),"",K56-J56))</f>
        <v/>
      </c>
      <c r="Q56" s="4" t="n"/>
    </row>
    <row r="57" ht="36" customHeight="1">
      <c r="A57" s="3" t="n"/>
      <c r="B57" s="3" t="n"/>
      <c r="C57" s="4" t="n"/>
      <c r="D57" s="4" t="n"/>
      <c r="E57" s="4" t="n"/>
      <c r="F57" s="4" t="n"/>
      <c r="G57" s="32" t="n"/>
      <c r="H57" s="32" t="n"/>
      <c r="I57" s="4" t="n"/>
      <c r="J57" s="26" t="n"/>
      <c r="K57" s="26" t="n"/>
      <c r="L57" s="3" t="n"/>
      <c r="M57" s="3" t="n"/>
      <c r="N57" s="7">
        <f>IF(A57="","",IF(L57="Concluída",100%,IF(L57="Em andamento",50%,0%)))</f>
        <v/>
      </c>
      <c r="O57" s="8">
        <f>IF(A57="","",IF(L57="Concluída",0,IF(H57="","",H57-TODAY())))</f>
        <v/>
      </c>
      <c r="P57" s="27">
        <f>IF(A57="","",IF(OR(J57="",K57=""),"",K57-J57))</f>
        <v/>
      </c>
      <c r="Q57" s="4" t="n"/>
    </row>
    <row r="58" ht="36" customHeight="1">
      <c r="A58" s="3" t="n"/>
      <c r="B58" s="3" t="n"/>
      <c r="C58" s="4" t="n"/>
      <c r="D58" s="4" t="n"/>
      <c r="E58" s="4" t="n"/>
      <c r="F58" s="4" t="n"/>
      <c r="G58" s="32" t="n"/>
      <c r="H58" s="32" t="n"/>
      <c r="I58" s="4" t="n"/>
      <c r="J58" s="26" t="n"/>
      <c r="K58" s="26" t="n"/>
      <c r="L58" s="3" t="n"/>
      <c r="M58" s="3" t="n"/>
      <c r="N58" s="10">
        <f>IF(A58="","",IF(L58="Concluída",100%,IF(L58="Em andamento",50%,0%)))</f>
        <v/>
      </c>
      <c r="O58" s="11">
        <f>IF(A58="","",IF(L58="Concluída",0,IF(H58="","",H58-TODAY())))</f>
        <v/>
      </c>
      <c r="P58" s="28">
        <f>IF(A58="","",IF(OR(J58="",K58=""),"",K58-J58))</f>
        <v/>
      </c>
      <c r="Q58" s="4" t="n"/>
    </row>
    <row r="59" ht="36" customHeight="1">
      <c r="A59" s="3" t="n"/>
      <c r="B59" s="3" t="n"/>
      <c r="C59" s="4" t="n"/>
      <c r="D59" s="4" t="n"/>
      <c r="E59" s="4" t="n"/>
      <c r="F59" s="4" t="n"/>
      <c r="G59" s="32" t="n"/>
      <c r="H59" s="32" t="n"/>
      <c r="I59" s="4" t="n"/>
      <c r="J59" s="26" t="n"/>
      <c r="K59" s="26" t="n"/>
      <c r="L59" s="3" t="n"/>
      <c r="M59" s="3" t="n"/>
      <c r="N59" s="7">
        <f>IF(A59="","",IF(L59="Concluída",100%,IF(L59="Em andamento",50%,0%)))</f>
        <v/>
      </c>
      <c r="O59" s="8">
        <f>IF(A59="","",IF(L59="Concluída",0,IF(H59="","",H59-TODAY())))</f>
        <v/>
      </c>
      <c r="P59" s="27">
        <f>IF(A59="","",IF(OR(J59="",K59=""),"",K59-J59))</f>
        <v/>
      </c>
      <c r="Q59" s="4" t="n"/>
    </row>
    <row r="60" ht="36" customHeight="1">
      <c r="A60" s="3" t="n"/>
      <c r="B60" s="3" t="n"/>
      <c r="C60" s="4" t="n"/>
      <c r="D60" s="4" t="n"/>
      <c r="E60" s="4" t="n"/>
      <c r="F60" s="4" t="n"/>
      <c r="G60" s="32" t="n"/>
      <c r="H60" s="32" t="n"/>
      <c r="I60" s="4" t="n"/>
      <c r="J60" s="26" t="n"/>
      <c r="K60" s="26" t="n"/>
      <c r="L60" s="3" t="n"/>
      <c r="M60" s="3" t="n"/>
      <c r="N60" s="10">
        <f>IF(A60="","",IF(L60="Concluída",100%,IF(L60="Em andamento",50%,0%)))</f>
        <v/>
      </c>
      <c r="O60" s="11">
        <f>IF(A60="","",IF(L60="Concluída",0,IF(H60="","",H60-TODAY())))</f>
        <v/>
      </c>
      <c r="P60" s="28">
        <f>IF(A60="","",IF(OR(J60="",K60=""),"",K60-J60))</f>
        <v/>
      </c>
      <c r="Q60" s="4" t="n"/>
    </row>
    <row r="61" ht="36" customHeight="1">
      <c r="A61" s="3" t="n"/>
      <c r="B61" s="3" t="n"/>
      <c r="C61" s="4" t="n"/>
      <c r="D61" s="4" t="n"/>
      <c r="E61" s="4" t="n"/>
      <c r="F61" s="4" t="n"/>
      <c r="G61" s="32" t="n"/>
      <c r="H61" s="32" t="n"/>
      <c r="I61" s="4" t="n"/>
      <c r="J61" s="26" t="n"/>
      <c r="K61" s="26" t="n"/>
      <c r="L61" s="3" t="n"/>
      <c r="M61" s="3" t="n"/>
      <c r="N61" s="7">
        <f>IF(A61="","",IF(L61="Concluída",100%,IF(L61="Em andamento",50%,0%)))</f>
        <v/>
      </c>
      <c r="O61" s="8">
        <f>IF(A61="","",IF(L61="Concluída",0,IF(H61="","",H61-TODAY())))</f>
        <v/>
      </c>
      <c r="P61" s="27">
        <f>IF(A61="","",IF(OR(J61="",K61=""),"",K61-J61))</f>
        <v/>
      </c>
      <c r="Q61" s="4" t="n"/>
    </row>
    <row r="62" ht="36" customHeight="1">
      <c r="A62" s="3" t="n"/>
      <c r="B62" s="3" t="n"/>
      <c r="C62" s="4" t="n"/>
      <c r="D62" s="4" t="n"/>
      <c r="E62" s="4" t="n"/>
      <c r="F62" s="4" t="n"/>
      <c r="G62" s="32" t="n"/>
      <c r="H62" s="32" t="n"/>
      <c r="I62" s="4" t="n"/>
      <c r="J62" s="26" t="n"/>
      <c r="K62" s="26" t="n"/>
      <c r="L62" s="3" t="n"/>
      <c r="M62" s="3" t="n"/>
      <c r="N62" s="10">
        <f>IF(A62="","",IF(L62="Concluída",100%,IF(L62="Em andamento",50%,0%)))</f>
        <v/>
      </c>
      <c r="O62" s="11">
        <f>IF(A62="","",IF(L62="Concluída",0,IF(H62="","",H62-TODAY())))</f>
        <v/>
      </c>
      <c r="P62" s="28">
        <f>IF(A62="","",IF(OR(J62="",K62=""),"",K62-J62))</f>
        <v/>
      </c>
      <c r="Q62" s="4" t="n"/>
    </row>
    <row r="63" ht="36" customHeight="1">
      <c r="A63" s="3" t="n"/>
      <c r="B63" s="3" t="n"/>
      <c r="C63" s="4" t="n"/>
      <c r="D63" s="4" t="n"/>
      <c r="E63" s="4" t="n"/>
      <c r="F63" s="4" t="n"/>
      <c r="G63" s="32" t="n"/>
      <c r="H63" s="32" t="n"/>
      <c r="I63" s="4" t="n"/>
      <c r="J63" s="26" t="n"/>
      <c r="K63" s="26" t="n"/>
      <c r="L63" s="3" t="n"/>
      <c r="M63" s="3" t="n"/>
      <c r="N63" s="7">
        <f>IF(A63="","",IF(L63="Concluída",100%,IF(L63="Em andamento",50%,0%)))</f>
        <v/>
      </c>
      <c r="O63" s="8">
        <f>IF(A63="","",IF(L63="Concluída",0,IF(H63="","",H63-TODAY())))</f>
        <v/>
      </c>
      <c r="P63" s="27">
        <f>IF(A63="","",IF(OR(J63="",K63=""),"",K63-J63))</f>
        <v/>
      </c>
      <c r="Q63" s="4" t="n"/>
    </row>
    <row r="64" ht="36" customHeight="1">
      <c r="A64" s="3" t="n"/>
      <c r="B64" s="3" t="n"/>
      <c r="C64" s="4" t="n"/>
      <c r="D64" s="4" t="n"/>
      <c r="E64" s="4" t="n"/>
      <c r="F64" s="4" t="n"/>
      <c r="G64" s="32" t="n"/>
      <c r="H64" s="32" t="n"/>
      <c r="I64" s="4" t="n"/>
      <c r="J64" s="26" t="n"/>
      <c r="K64" s="26" t="n"/>
      <c r="L64" s="3" t="n"/>
      <c r="M64" s="3" t="n"/>
      <c r="N64" s="10">
        <f>IF(A64="","",IF(L64="Concluída",100%,IF(L64="Em andamento",50%,0%)))</f>
        <v/>
      </c>
      <c r="O64" s="11">
        <f>IF(A64="","",IF(L64="Concluída",0,IF(H64="","",H64-TODAY())))</f>
        <v/>
      </c>
      <c r="P64" s="28">
        <f>IF(A64="","",IF(OR(J64="",K64=""),"",K64-J64))</f>
        <v/>
      </c>
      <c r="Q64" s="4" t="n"/>
    </row>
    <row r="65" ht="36" customHeight="1">
      <c r="A65" s="3" t="n"/>
      <c r="B65" s="3" t="n"/>
      <c r="C65" s="4" t="n"/>
      <c r="D65" s="4" t="n"/>
      <c r="E65" s="4" t="n"/>
      <c r="F65" s="4" t="n"/>
      <c r="G65" s="32" t="n"/>
      <c r="H65" s="32" t="n"/>
      <c r="I65" s="4" t="n"/>
      <c r="J65" s="26" t="n"/>
      <c r="K65" s="26" t="n"/>
      <c r="L65" s="3" t="n"/>
      <c r="M65" s="3" t="n"/>
      <c r="N65" s="7">
        <f>IF(A65="","",IF(L65="Concluída",100%,IF(L65="Em andamento",50%,0%)))</f>
        <v/>
      </c>
      <c r="O65" s="8">
        <f>IF(A65="","",IF(L65="Concluída",0,IF(H65="","",H65-TODAY())))</f>
        <v/>
      </c>
      <c r="P65" s="27">
        <f>IF(A65="","",IF(OR(J65="",K65=""),"",K65-J65))</f>
        <v/>
      </c>
      <c r="Q65" s="4" t="n"/>
    </row>
    <row r="66" ht="36" customHeight="1">
      <c r="A66" s="3" t="n"/>
      <c r="B66" s="3" t="n"/>
      <c r="C66" s="4" t="n"/>
      <c r="D66" s="4" t="n"/>
      <c r="E66" s="4" t="n"/>
      <c r="F66" s="4" t="n"/>
      <c r="G66" s="32" t="n"/>
      <c r="H66" s="32" t="n"/>
      <c r="I66" s="4" t="n"/>
      <c r="J66" s="26" t="n"/>
      <c r="K66" s="26" t="n"/>
      <c r="L66" s="3" t="n"/>
      <c r="M66" s="3" t="n"/>
      <c r="N66" s="10">
        <f>IF(A66="","",IF(L66="Concluída",100%,IF(L66="Em andamento",50%,0%)))</f>
        <v/>
      </c>
      <c r="O66" s="11">
        <f>IF(A66="","",IF(L66="Concluída",0,IF(H66="","",H66-TODAY())))</f>
        <v/>
      </c>
      <c r="P66" s="28">
        <f>IF(A66="","",IF(OR(J66="",K66=""),"",K66-J66))</f>
        <v/>
      </c>
      <c r="Q66" s="4" t="n"/>
    </row>
    <row r="67" ht="36" customHeight="1">
      <c r="A67" s="3" t="n"/>
      <c r="B67" s="3" t="n"/>
      <c r="C67" s="4" t="n"/>
      <c r="D67" s="4" t="n"/>
      <c r="E67" s="4" t="n"/>
      <c r="F67" s="4" t="n"/>
      <c r="G67" s="32" t="n"/>
      <c r="H67" s="32" t="n"/>
      <c r="I67" s="4" t="n"/>
      <c r="J67" s="26" t="n"/>
      <c r="K67" s="26" t="n"/>
      <c r="L67" s="3" t="n"/>
      <c r="M67" s="3" t="n"/>
      <c r="N67" s="7">
        <f>IF(A67="","",IF(L67="Concluída",100%,IF(L67="Em andamento",50%,0%)))</f>
        <v/>
      </c>
      <c r="O67" s="8">
        <f>IF(A67="","",IF(L67="Concluída",0,IF(H67="","",H67-TODAY())))</f>
        <v/>
      </c>
      <c r="P67" s="27">
        <f>IF(A67="","",IF(OR(J67="",K67=""),"",K67-J67))</f>
        <v/>
      </c>
      <c r="Q67" s="4" t="n"/>
    </row>
    <row r="68" ht="36" customHeight="1">
      <c r="A68" s="3" t="n"/>
      <c r="B68" s="3" t="n"/>
      <c r="C68" s="4" t="n"/>
      <c r="D68" s="4" t="n"/>
      <c r="E68" s="4" t="n"/>
      <c r="F68" s="4" t="n"/>
      <c r="G68" s="32" t="n"/>
      <c r="H68" s="32" t="n"/>
      <c r="I68" s="4" t="n"/>
      <c r="J68" s="26" t="n"/>
      <c r="K68" s="26" t="n"/>
      <c r="L68" s="3" t="n"/>
      <c r="M68" s="3" t="n"/>
      <c r="N68" s="10">
        <f>IF(A68="","",IF(L68="Concluída",100%,IF(L68="Em andamento",50%,0%)))</f>
        <v/>
      </c>
      <c r="O68" s="11">
        <f>IF(A68="","",IF(L68="Concluída",0,IF(H68="","",H68-TODAY())))</f>
        <v/>
      </c>
      <c r="P68" s="28">
        <f>IF(A68="","",IF(OR(J68="",K68=""),"",K68-J68))</f>
        <v/>
      </c>
      <c r="Q68" s="4" t="n"/>
    </row>
    <row r="69" ht="36" customHeight="1">
      <c r="A69" s="3" t="n"/>
      <c r="B69" s="3" t="n"/>
      <c r="C69" s="4" t="n"/>
      <c r="D69" s="4" t="n"/>
      <c r="E69" s="4" t="n"/>
      <c r="F69" s="4" t="n"/>
      <c r="G69" s="32" t="n"/>
      <c r="H69" s="32" t="n"/>
      <c r="I69" s="4" t="n"/>
      <c r="J69" s="26" t="n"/>
      <c r="K69" s="26" t="n"/>
      <c r="L69" s="3" t="n"/>
      <c r="M69" s="3" t="n"/>
      <c r="N69" s="7">
        <f>IF(A69="","",IF(L69="Concluída",100%,IF(L69="Em andamento",50%,0%)))</f>
        <v/>
      </c>
      <c r="O69" s="8">
        <f>IF(A69="","",IF(L69="Concluída",0,IF(H69="","",H69-TODAY())))</f>
        <v/>
      </c>
      <c r="P69" s="27">
        <f>IF(A69="","",IF(OR(J69="",K69=""),"",K69-J69))</f>
        <v/>
      </c>
      <c r="Q69" s="4" t="n"/>
    </row>
    <row r="70" ht="36" customHeight="1">
      <c r="A70" s="3" t="n"/>
      <c r="B70" s="3" t="n"/>
      <c r="C70" s="4" t="n"/>
      <c r="D70" s="4" t="n"/>
      <c r="E70" s="4" t="n"/>
      <c r="F70" s="4" t="n"/>
      <c r="G70" s="32" t="n"/>
      <c r="H70" s="32" t="n"/>
      <c r="I70" s="4" t="n"/>
      <c r="J70" s="26" t="n"/>
      <c r="K70" s="26" t="n"/>
      <c r="L70" s="3" t="n"/>
      <c r="M70" s="3" t="n"/>
      <c r="N70" s="10">
        <f>IF(A70="","",IF(L70="Concluída",100%,IF(L70="Em andamento",50%,0%)))</f>
        <v/>
      </c>
      <c r="O70" s="11">
        <f>IF(A70="","",IF(L70="Concluída",0,IF(H70="","",H70-TODAY())))</f>
        <v/>
      </c>
      <c r="P70" s="28">
        <f>IF(A70="","",IF(OR(J70="",K70=""),"",K70-J70))</f>
        <v/>
      </c>
      <c r="Q70" s="4" t="n"/>
    </row>
    <row r="71" ht="36" customHeight="1">
      <c r="A71" s="3" t="n"/>
      <c r="B71" s="3" t="n"/>
      <c r="C71" s="4" t="n"/>
      <c r="D71" s="4" t="n"/>
      <c r="E71" s="4" t="n"/>
      <c r="F71" s="4" t="n"/>
      <c r="G71" s="32" t="n"/>
      <c r="H71" s="32" t="n"/>
      <c r="I71" s="4" t="n"/>
      <c r="J71" s="26" t="n"/>
      <c r="K71" s="26" t="n"/>
      <c r="L71" s="3" t="n"/>
      <c r="M71" s="3" t="n"/>
      <c r="N71" s="7">
        <f>IF(A71="","",IF(L71="Concluída",100%,IF(L71="Em andamento",50%,0%)))</f>
        <v/>
      </c>
      <c r="O71" s="8">
        <f>IF(A71="","",IF(L71="Concluída",0,IF(H71="","",H71-TODAY())))</f>
        <v/>
      </c>
      <c r="P71" s="27">
        <f>IF(A71="","",IF(OR(J71="",K71=""),"",K71-J71))</f>
        <v/>
      </c>
      <c r="Q71" s="4" t="n"/>
    </row>
    <row r="72" ht="36" customHeight="1">
      <c r="A72" s="3" t="n"/>
      <c r="B72" s="3" t="n"/>
      <c r="C72" s="4" t="n"/>
      <c r="D72" s="4" t="n"/>
      <c r="E72" s="4" t="n"/>
      <c r="F72" s="4" t="n"/>
      <c r="G72" s="32" t="n"/>
      <c r="H72" s="32" t="n"/>
      <c r="I72" s="4" t="n"/>
      <c r="J72" s="26" t="n"/>
      <c r="K72" s="26" t="n"/>
      <c r="L72" s="3" t="n"/>
      <c r="M72" s="3" t="n"/>
      <c r="N72" s="10">
        <f>IF(A72="","",IF(L72="Concluída",100%,IF(L72="Em andamento",50%,0%)))</f>
        <v/>
      </c>
      <c r="O72" s="11">
        <f>IF(A72="","",IF(L72="Concluída",0,IF(H72="","",H72-TODAY())))</f>
        <v/>
      </c>
      <c r="P72" s="28">
        <f>IF(A72="","",IF(OR(J72="",K72=""),"",K72-J72))</f>
        <v/>
      </c>
      <c r="Q72" s="4" t="n"/>
    </row>
    <row r="73" ht="36" customHeight="1">
      <c r="A73" s="3" t="n"/>
      <c r="B73" s="3" t="n"/>
      <c r="C73" s="4" t="n"/>
      <c r="D73" s="4" t="n"/>
      <c r="E73" s="4" t="n"/>
      <c r="F73" s="4" t="n"/>
      <c r="G73" s="32" t="n"/>
      <c r="H73" s="32" t="n"/>
      <c r="I73" s="4" t="n"/>
      <c r="J73" s="26" t="n"/>
      <c r="K73" s="26" t="n"/>
      <c r="L73" s="3" t="n"/>
      <c r="M73" s="3" t="n"/>
      <c r="N73" s="7">
        <f>IF(A73="","",IF(L73="Concluída",100%,IF(L73="Em andamento",50%,0%)))</f>
        <v/>
      </c>
      <c r="O73" s="8">
        <f>IF(A73="","",IF(L73="Concluída",0,IF(H73="","",H73-TODAY())))</f>
        <v/>
      </c>
      <c r="P73" s="27">
        <f>IF(A73="","",IF(OR(J73="",K73=""),"",K73-J73))</f>
        <v/>
      </c>
      <c r="Q73" s="4" t="n"/>
    </row>
    <row r="74" ht="36" customHeight="1">
      <c r="A74" s="3" t="n"/>
      <c r="B74" s="3" t="n"/>
      <c r="C74" s="4" t="n"/>
      <c r="D74" s="4" t="n"/>
      <c r="E74" s="4" t="n"/>
      <c r="F74" s="4" t="n"/>
      <c r="G74" s="32" t="n"/>
      <c r="H74" s="32" t="n"/>
      <c r="I74" s="4" t="n"/>
      <c r="J74" s="26" t="n"/>
      <c r="K74" s="26" t="n"/>
      <c r="L74" s="3" t="n"/>
      <c r="M74" s="3" t="n"/>
      <c r="N74" s="10">
        <f>IF(A74="","",IF(L74="Concluída",100%,IF(L74="Em andamento",50%,0%)))</f>
        <v/>
      </c>
      <c r="O74" s="11">
        <f>IF(A74="","",IF(L74="Concluída",0,IF(H74="","",H74-TODAY())))</f>
        <v/>
      </c>
      <c r="P74" s="28">
        <f>IF(A74="","",IF(OR(J74="",K74=""),"",K74-J74))</f>
        <v/>
      </c>
      <c r="Q74" s="4" t="n"/>
    </row>
    <row r="75" ht="36" customHeight="1">
      <c r="A75" s="3" t="n"/>
      <c r="B75" s="3" t="n"/>
      <c r="C75" s="4" t="n"/>
      <c r="D75" s="4" t="n"/>
      <c r="E75" s="4" t="n"/>
      <c r="F75" s="4" t="n"/>
      <c r="G75" s="32" t="n"/>
      <c r="H75" s="32" t="n"/>
      <c r="I75" s="4" t="n"/>
      <c r="J75" s="26" t="n"/>
      <c r="K75" s="26" t="n"/>
      <c r="L75" s="3" t="n"/>
      <c r="M75" s="3" t="n"/>
      <c r="N75" s="7">
        <f>IF(A75="","",IF(L75="Concluída",100%,IF(L75="Em andamento",50%,0%)))</f>
        <v/>
      </c>
      <c r="O75" s="8">
        <f>IF(A75="","",IF(L75="Concluída",0,IF(H75="","",H75-TODAY())))</f>
        <v/>
      </c>
      <c r="P75" s="27">
        <f>IF(A75="","",IF(OR(J75="",K75=""),"",K75-J75))</f>
        <v/>
      </c>
      <c r="Q75" s="4" t="n"/>
    </row>
    <row r="76" ht="36" customHeight="1">
      <c r="A76" s="3" t="n"/>
      <c r="B76" s="3" t="n"/>
      <c r="C76" s="4" t="n"/>
      <c r="D76" s="4" t="n"/>
      <c r="E76" s="4" t="n"/>
      <c r="F76" s="4" t="n"/>
      <c r="G76" s="32" t="n"/>
      <c r="H76" s="32" t="n"/>
      <c r="I76" s="4" t="n"/>
      <c r="J76" s="26" t="n"/>
      <c r="K76" s="26" t="n"/>
      <c r="L76" s="3" t="n"/>
      <c r="M76" s="3" t="n"/>
      <c r="N76" s="10">
        <f>IF(A76="","",IF(L76="Concluída",100%,IF(L76="Em andamento",50%,0%)))</f>
        <v/>
      </c>
      <c r="O76" s="11">
        <f>IF(A76="","",IF(L76="Concluída",0,IF(H76="","",H76-TODAY())))</f>
        <v/>
      </c>
      <c r="P76" s="28">
        <f>IF(A76="","",IF(OR(J76="",K76=""),"",K76-J76))</f>
        <v/>
      </c>
      <c r="Q76" s="4" t="n"/>
    </row>
    <row r="77" ht="36" customHeight="1">
      <c r="A77" s="3" t="n"/>
      <c r="B77" s="3" t="n"/>
      <c r="C77" s="4" t="n"/>
      <c r="D77" s="4" t="n"/>
      <c r="E77" s="4" t="n"/>
      <c r="F77" s="4" t="n"/>
      <c r="G77" s="32" t="n"/>
      <c r="H77" s="32" t="n"/>
      <c r="I77" s="4" t="n"/>
      <c r="J77" s="26" t="n"/>
      <c r="K77" s="26" t="n"/>
      <c r="L77" s="3" t="n"/>
      <c r="M77" s="3" t="n"/>
      <c r="N77" s="7">
        <f>IF(A77="","",IF(L77="Concluída",100%,IF(L77="Em andamento",50%,0%)))</f>
        <v/>
      </c>
      <c r="O77" s="8">
        <f>IF(A77="","",IF(L77="Concluída",0,IF(H77="","",H77-TODAY())))</f>
        <v/>
      </c>
      <c r="P77" s="27">
        <f>IF(A77="","",IF(OR(J77="",K77=""),"",K77-J77))</f>
        <v/>
      </c>
      <c r="Q77" s="4" t="n"/>
    </row>
    <row r="78" ht="36" customHeight="1">
      <c r="A78" s="3" t="n"/>
      <c r="B78" s="3" t="n"/>
      <c r="C78" s="4" t="n"/>
      <c r="D78" s="4" t="n"/>
      <c r="E78" s="4" t="n"/>
      <c r="F78" s="4" t="n"/>
      <c r="G78" s="32" t="n"/>
      <c r="H78" s="32" t="n"/>
      <c r="I78" s="4" t="n"/>
      <c r="J78" s="26" t="n"/>
      <c r="K78" s="26" t="n"/>
      <c r="L78" s="3" t="n"/>
      <c r="M78" s="3" t="n"/>
      <c r="N78" s="10">
        <f>IF(A78="","",IF(L78="Concluída",100%,IF(L78="Em andamento",50%,0%)))</f>
        <v/>
      </c>
      <c r="O78" s="11">
        <f>IF(A78="","",IF(L78="Concluída",0,IF(H78="","",H78-TODAY())))</f>
        <v/>
      </c>
      <c r="P78" s="28">
        <f>IF(A78="","",IF(OR(J78="",K78=""),"",K78-J78))</f>
        <v/>
      </c>
      <c r="Q78" s="4" t="n"/>
    </row>
    <row r="79" ht="36" customHeight="1">
      <c r="A79" s="3" t="n"/>
      <c r="B79" s="3" t="n"/>
      <c r="C79" s="4" t="n"/>
      <c r="D79" s="4" t="n"/>
      <c r="E79" s="4" t="n"/>
      <c r="F79" s="4" t="n"/>
      <c r="G79" s="32" t="n"/>
      <c r="H79" s="32" t="n"/>
      <c r="I79" s="4" t="n"/>
      <c r="J79" s="26" t="n"/>
      <c r="K79" s="26" t="n"/>
      <c r="L79" s="3" t="n"/>
      <c r="M79" s="3" t="n"/>
      <c r="N79" s="7">
        <f>IF(A79="","",IF(L79="Concluída",100%,IF(L79="Em andamento",50%,0%)))</f>
        <v/>
      </c>
      <c r="O79" s="8">
        <f>IF(A79="","",IF(L79="Concluída",0,IF(H79="","",H79-TODAY())))</f>
        <v/>
      </c>
      <c r="P79" s="27">
        <f>IF(A79="","",IF(OR(J79="",K79=""),"",K79-J79))</f>
        <v/>
      </c>
      <c r="Q79" s="4" t="n"/>
    </row>
    <row r="80" ht="36" customHeight="1">
      <c r="A80" s="3" t="n"/>
      <c r="B80" s="3" t="n"/>
      <c r="C80" s="4" t="n"/>
      <c r="D80" s="4" t="n"/>
      <c r="E80" s="4" t="n"/>
      <c r="F80" s="4" t="n"/>
      <c r="G80" s="32" t="n"/>
      <c r="H80" s="32" t="n"/>
      <c r="I80" s="4" t="n"/>
      <c r="J80" s="26" t="n"/>
      <c r="K80" s="26" t="n"/>
      <c r="L80" s="3" t="n"/>
      <c r="M80" s="3" t="n"/>
      <c r="N80" s="10">
        <f>IF(A80="","",IF(L80="Concluída",100%,IF(L80="Em andamento",50%,0%)))</f>
        <v/>
      </c>
      <c r="O80" s="11">
        <f>IF(A80="","",IF(L80="Concluída",0,IF(H80="","",H80-TODAY())))</f>
        <v/>
      </c>
      <c r="P80" s="28">
        <f>IF(A80="","",IF(OR(J80="",K80=""),"",K80-J80))</f>
        <v/>
      </c>
      <c r="Q80" s="4" t="n"/>
    </row>
    <row r="81" ht="36" customHeight="1">
      <c r="A81" s="3" t="n"/>
      <c r="B81" s="3" t="n"/>
      <c r="C81" s="4" t="n"/>
      <c r="D81" s="4" t="n"/>
      <c r="E81" s="4" t="n"/>
      <c r="F81" s="4" t="n"/>
      <c r="G81" s="32" t="n"/>
      <c r="H81" s="32" t="n"/>
      <c r="I81" s="4" t="n"/>
      <c r="J81" s="26" t="n"/>
      <c r="K81" s="26" t="n"/>
      <c r="L81" s="3" t="n"/>
      <c r="M81" s="3" t="n"/>
      <c r="N81" s="7">
        <f>IF(A81="","",IF(L81="Concluída",100%,IF(L81="Em andamento",50%,0%)))</f>
        <v/>
      </c>
      <c r="O81" s="8">
        <f>IF(A81="","",IF(L81="Concluída",0,IF(H81="","",H81-TODAY())))</f>
        <v/>
      </c>
      <c r="P81" s="27">
        <f>IF(A81="","",IF(OR(J81="",K81=""),"",K81-J81))</f>
        <v/>
      </c>
      <c r="Q81" s="4" t="n"/>
    </row>
    <row r="82" ht="36" customHeight="1">
      <c r="A82" s="3" t="n"/>
      <c r="B82" s="3" t="n"/>
      <c r="C82" s="4" t="n"/>
      <c r="D82" s="4" t="n"/>
      <c r="E82" s="4" t="n"/>
      <c r="F82" s="4" t="n"/>
      <c r="G82" s="32" t="n"/>
      <c r="H82" s="32" t="n"/>
      <c r="I82" s="4" t="n"/>
      <c r="J82" s="26" t="n"/>
      <c r="K82" s="26" t="n"/>
      <c r="L82" s="3" t="n"/>
      <c r="M82" s="3" t="n"/>
      <c r="N82" s="10">
        <f>IF(A82="","",IF(L82="Concluída",100%,IF(L82="Em andamento",50%,0%)))</f>
        <v/>
      </c>
      <c r="O82" s="11">
        <f>IF(A82="","",IF(L82="Concluída",0,IF(H82="","",H82-TODAY())))</f>
        <v/>
      </c>
      <c r="P82" s="28">
        <f>IF(A82="","",IF(OR(J82="",K82=""),"",K82-J82))</f>
        <v/>
      </c>
      <c r="Q82" s="4" t="n"/>
    </row>
    <row r="83" ht="36" customHeight="1">
      <c r="A83" s="3" t="n"/>
      <c r="B83" s="3" t="n"/>
      <c r="C83" s="4" t="n"/>
      <c r="D83" s="4" t="n"/>
      <c r="E83" s="4" t="n"/>
      <c r="F83" s="4" t="n"/>
      <c r="G83" s="32" t="n"/>
      <c r="H83" s="32" t="n"/>
      <c r="I83" s="4" t="n"/>
      <c r="J83" s="26" t="n"/>
      <c r="K83" s="26" t="n"/>
      <c r="L83" s="3" t="n"/>
      <c r="M83" s="3" t="n"/>
      <c r="N83" s="7">
        <f>IF(A83="","",IF(L83="Concluída",100%,IF(L83="Em andamento",50%,0%)))</f>
        <v/>
      </c>
      <c r="O83" s="8">
        <f>IF(A83="","",IF(L83="Concluída",0,IF(H83="","",H83-TODAY())))</f>
        <v/>
      </c>
      <c r="P83" s="27">
        <f>IF(A83="","",IF(OR(J83="",K83=""),"",K83-J83))</f>
        <v/>
      </c>
      <c r="Q83" s="4" t="n"/>
    </row>
    <row r="84" ht="36" customHeight="1">
      <c r="A84" s="3" t="n"/>
      <c r="B84" s="3" t="n"/>
      <c r="C84" s="4" t="n"/>
      <c r="D84" s="4" t="n"/>
      <c r="E84" s="4" t="n"/>
      <c r="F84" s="4" t="n"/>
      <c r="G84" s="32" t="n"/>
      <c r="H84" s="32" t="n"/>
      <c r="I84" s="4" t="n"/>
      <c r="J84" s="26" t="n"/>
      <c r="K84" s="26" t="n"/>
      <c r="L84" s="3" t="n"/>
      <c r="M84" s="3" t="n"/>
      <c r="N84" s="10">
        <f>IF(A84="","",IF(L84="Concluída",100%,IF(L84="Em andamento",50%,0%)))</f>
        <v/>
      </c>
      <c r="O84" s="11">
        <f>IF(A84="","",IF(L84="Concluída",0,IF(H84="","",H84-TODAY())))</f>
        <v/>
      </c>
      <c r="P84" s="28">
        <f>IF(A84="","",IF(OR(J84="",K84=""),"",K84-J84))</f>
        <v/>
      </c>
      <c r="Q84" s="4" t="n"/>
    </row>
    <row r="85" ht="36" customHeight="1">
      <c r="A85" s="3" t="n"/>
      <c r="B85" s="3" t="n"/>
      <c r="C85" s="4" t="n"/>
      <c r="D85" s="4" t="n"/>
      <c r="E85" s="4" t="n"/>
      <c r="F85" s="4" t="n"/>
      <c r="G85" s="32" t="n"/>
      <c r="H85" s="32" t="n"/>
      <c r="I85" s="4" t="n"/>
      <c r="J85" s="26" t="n"/>
      <c r="K85" s="26" t="n"/>
      <c r="L85" s="3" t="n"/>
      <c r="M85" s="3" t="n"/>
      <c r="N85" s="7">
        <f>IF(A85="","",IF(L85="Concluída",100%,IF(L85="Em andamento",50%,0%)))</f>
        <v/>
      </c>
      <c r="O85" s="8">
        <f>IF(A85="","",IF(L85="Concluída",0,IF(H85="","",H85-TODAY())))</f>
        <v/>
      </c>
      <c r="P85" s="27">
        <f>IF(A85="","",IF(OR(J85="",K85=""),"",K85-J85))</f>
        <v/>
      </c>
      <c r="Q85" s="4" t="n"/>
    </row>
    <row r="86" ht="36" customHeight="1">
      <c r="A86" s="3" t="n"/>
      <c r="B86" s="3" t="n"/>
      <c r="C86" s="4" t="n"/>
      <c r="D86" s="4" t="n"/>
      <c r="E86" s="4" t="n"/>
      <c r="F86" s="4" t="n"/>
      <c r="G86" s="32" t="n"/>
      <c r="H86" s="32" t="n"/>
      <c r="I86" s="4" t="n"/>
      <c r="J86" s="26" t="n"/>
      <c r="K86" s="26" t="n"/>
      <c r="L86" s="3" t="n"/>
      <c r="M86" s="3" t="n"/>
      <c r="N86" s="10">
        <f>IF(A86="","",IF(L86="Concluída",100%,IF(L86="Em andamento",50%,0%)))</f>
        <v/>
      </c>
      <c r="O86" s="11">
        <f>IF(A86="","",IF(L86="Concluída",0,IF(H86="","",H86-TODAY())))</f>
        <v/>
      </c>
      <c r="P86" s="28">
        <f>IF(A86="","",IF(OR(J86="",K86=""),"",K86-J86))</f>
        <v/>
      </c>
      <c r="Q86" s="4" t="n"/>
    </row>
    <row r="87" ht="36" customHeight="1">
      <c r="A87" s="3" t="n"/>
      <c r="B87" s="3" t="n"/>
      <c r="C87" s="4" t="n"/>
      <c r="D87" s="4" t="n"/>
      <c r="E87" s="4" t="n"/>
      <c r="F87" s="4" t="n"/>
      <c r="G87" s="32" t="n"/>
      <c r="H87" s="32" t="n"/>
      <c r="I87" s="4" t="n"/>
      <c r="J87" s="26" t="n"/>
      <c r="K87" s="26" t="n"/>
      <c r="L87" s="3" t="n"/>
      <c r="M87" s="3" t="n"/>
      <c r="N87" s="7">
        <f>IF(A87="","",IF(L87="Concluída",100%,IF(L87="Em andamento",50%,0%)))</f>
        <v/>
      </c>
      <c r="O87" s="8">
        <f>IF(A87="","",IF(L87="Concluída",0,IF(H87="","",H87-TODAY())))</f>
        <v/>
      </c>
      <c r="P87" s="27">
        <f>IF(A87="","",IF(OR(J87="",K87=""),"",K87-J87))</f>
        <v/>
      </c>
      <c r="Q87" s="4" t="n"/>
    </row>
    <row r="88" ht="36" customHeight="1">
      <c r="A88" s="3" t="n"/>
      <c r="B88" s="3" t="n"/>
      <c r="C88" s="4" t="n"/>
      <c r="D88" s="4" t="n"/>
      <c r="E88" s="4" t="n"/>
      <c r="F88" s="4" t="n"/>
      <c r="G88" s="32" t="n"/>
      <c r="H88" s="32" t="n"/>
      <c r="I88" s="4" t="n"/>
      <c r="J88" s="26" t="n"/>
      <c r="K88" s="26" t="n"/>
      <c r="L88" s="3" t="n"/>
      <c r="M88" s="3" t="n"/>
      <c r="N88" s="10">
        <f>IF(A88="","",IF(L88="Concluída",100%,IF(L88="Em andamento",50%,0%)))</f>
        <v/>
      </c>
      <c r="O88" s="11">
        <f>IF(A88="","",IF(L88="Concluída",0,IF(H88="","",H88-TODAY())))</f>
        <v/>
      </c>
      <c r="P88" s="28">
        <f>IF(A88="","",IF(OR(J88="",K88=""),"",K88-J88))</f>
        <v/>
      </c>
      <c r="Q88" s="4" t="n"/>
    </row>
    <row r="89" ht="36" customHeight="1">
      <c r="A89" s="3" t="n"/>
      <c r="B89" s="3" t="n"/>
      <c r="C89" s="4" t="n"/>
      <c r="D89" s="4" t="n"/>
      <c r="E89" s="4" t="n"/>
      <c r="F89" s="4" t="n"/>
      <c r="G89" s="32" t="n"/>
      <c r="H89" s="32" t="n"/>
      <c r="I89" s="4" t="n"/>
      <c r="J89" s="26" t="n"/>
      <c r="K89" s="26" t="n"/>
      <c r="L89" s="3" t="n"/>
      <c r="M89" s="3" t="n"/>
      <c r="N89" s="7">
        <f>IF(A89="","",IF(L89="Concluída",100%,IF(L89="Em andamento",50%,0%)))</f>
        <v/>
      </c>
      <c r="O89" s="8">
        <f>IF(A89="","",IF(L89="Concluída",0,IF(H89="","",H89-TODAY())))</f>
        <v/>
      </c>
      <c r="P89" s="27">
        <f>IF(A89="","",IF(OR(J89="",K89=""),"",K89-J89))</f>
        <v/>
      </c>
      <c r="Q89" s="4" t="n"/>
    </row>
    <row r="90" ht="36" customHeight="1">
      <c r="A90" s="3" t="n"/>
      <c r="B90" s="3" t="n"/>
      <c r="C90" s="4" t="n"/>
      <c r="D90" s="4" t="n"/>
      <c r="E90" s="4" t="n"/>
      <c r="F90" s="4" t="n"/>
      <c r="G90" s="32" t="n"/>
      <c r="H90" s="32" t="n"/>
      <c r="I90" s="4" t="n"/>
      <c r="J90" s="26" t="n"/>
      <c r="K90" s="26" t="n"/>
      <c r="L90" s="3" t="n"/>
      <c r="M90" s="3" t="n"/>
      <c r="N90" s="10">
        <f>IF(A90="","",IF(L90="Concluída",100%,IF(L90="Em andamento",50%,0%)))</f>
        <v/>
      </c>
      <c r="O90" s="11">
        <f>IF(A90="","",IF(L90="Concluída",0,IF(H90="","",H90-TODAY())))</f>
        <v/>
      </c>
      <c r="P90" s="28">
        <f>IF(A90="","",IF(OR(J90="",K90=""),"",K90-J90))</f>
        <v/>
      </c>
      <c r="Q90" s="4" t="n"/>
    </row>
    <row r="91" ht="36" customHeight="1">
      <c r="A91" s="3" t="n"/>
      <c r="B91" s="3" t="n"/>
      <c r="C91" s="4" t="n"/>
      <c r="D91" s="4" t="n"/>
      <c r="E91" s="4" t="n"/>
      <c r="F91" s="4" t="n"/>
      <c r="G91" s="32" t="n"/>
      <c r="H91" s="32" t="n"/>
      <c r="I91" s="4" t="n"/>
      <c r="J91" s="26" t="n"/>
      <c r="K91" s="26" t="n"/>
      <c r="L91" s="3" t="n"/>
      <c r="M91" s="3" t="n"/>
      <c r="N91" s="7">
        <f>IF(A91="","",IF(L91="Concluída",100%,IF(L91="Em andamento",50%,0%)))</f>
        <v/>
      </c>
      <c r="O91" s="8">
        <f>IF(A91="","",IF(L91="Concluída",0,IF(H91="","",H91-TODAY())))</f>
        <v/>
      </c>
      <c r="P91" s="27">
        <f>IF(A91="","",IF(OR(J91="",K91=""),"",K91-J91))</f>
        <v/>
      </c>
      <c r="Q91" s="4" t="n"/>
    </row>
    <row r="92" ht="36" customHeight="1">
      <c r="A92" s="3" t="n"/>
      <c r="B92" s="3" t="n"/>
      <c r="C92" s="4" t="n"/>
      <c r="D92" s="4" t="n"/>
      <c r="E92" s="4" t="n"/>
      <c r="F92" s="4" t="n"/>
      <c r="G92" s="32" t="n"/>
      <c r="H92" s="32" t="n"/>
      <c r="I92" s="4" t="n"/>
      <c r="J92" s="26" t="n"/>
      <c r="K92" s="26" t="n"/>
      <c r="L92" s="3" t="n"/>
      <c r="M92" s="3" t="n"/>
      <c r="N92" s="10">
        <f>IF(A92="","",IF(L92="Concluída",100%,IF(L92="Em andamento",50%,0%)))</f>
        <v/>
      </c>
      <c r="O92" s="11">
        <f>IF(A92="","",IF(L92="Concluída",0,IF(H92="","",H92-TODAY())))</f>
        <v/>
      </c>
      <c r="P92" s="28">
        <f>IF(A92="","",IF(OR(J92="",K92=""),"",K92-J92))</f>
        <v/>
      </c>
      <c r="Q92" s="4" t="n"/>
    </row>
    <row r="93" ht="36" customHeight="1">
      <c r="A93" s="3" t="n"/>
      <c r="B93" s="3" t="n"/>
      <c r="C93" s="4" t="n"/>
      <c r="D93" s="4" t="n"/>
      <c r="E93" s="4" t="n"/>
      <c r="F93" s="4" t="n"/>
      <c r="G93" s="32" t="n"/>
      <c r="H93" s="32" t="n"/>
      <c r="I93" s="4" t="n"/>
      <c r="J93" s="26" t="n"/>
      <c r="K93" s="26" t="n"/>
      <c r="L93" s="3" t="n"/>
      <c r="M93" s="3" t="n"/>
      <c r="N93" s="7">
        <f>IF(A93="","",IF(L93="Concluída",100%,IF(L93="Em andamento",50%,0%)))</f>
        <v/>
      </c>
      <c r="O93" s="8">
        <f>IF(A93="","",IF(L93="Concluída",0,IF(H93="","",H93-TODAY())))</f>
        <v/>
      </c>
      <c r="P93" s="27">
        <f>IF(A93="","",IF(OR(J93="",K93=""),"",K93-J93))</f>
        <v/>
      </c>
      <c r="Q93" s="4" t="n"/>
    </row>
    <row r="94" ht="36" customHeight="1">
      <c r="A94" s="3" t="n"/>
      <c r="B94" s="3" t="n"/>
      <c r="C94" s="4" t="n"/>
      <c r="D94" s="4" t="n"/>
      <c r="E94" s="4" t="n"/>
      <c r="F94" s="4" t="n"/>
      <c r="G94" s="32" t="n"/>
      <c r="H94" s="32" t="n"/>
      <c r="I94" s="4" t="n"/>
      <c r="J94" s="26" t="n"/>
      <c r="K94" s="26" t="n"/>
      <c r="L94" s="3" t="n"/>
      <c r="M94" s="3" t="n"/>
      <c r="N94" s="10">
        <f>IF(A94="","",IF(L94="Concluída",100%,IF(L94="Em andamento",50%,0%)))</f>
        <v/>
      </c>
      <c r="O94" s="11">
        <f>IF(A94="","",IF(L94="Concluída",0,IF(H94="","",H94-TODAY())))</f>
        <v/>
      </c>
      <c r="P94" s="28">
        <f>IF(A94="","",IF(OR(J94="",K94=""),"",K94-J94))</f>
        <v/>
      </c>
      <c r="Q94" s="4" t="n"/>
    </row>
    <row r="95" ht="36" customHeight="1">
      <c r="A95" s="3" t="n"/>
      <c r="B95" s="3" t="n"/>
      <c r="C95" s="4" t="n"/>
      <c r="D95" s="4" t="n"/>
      <c r="E95" s="4" t="n"/>
      <c r="F95" s="4" t="n"/>
      <c r="G95" s="32" t="n"/>
      <c r="H95" s="32" t="n"/>
      <c r="I95" s="4" t="n"/>
      <c r="J95" s="26" t="n"/>
      <c r="K95" s="26" t="n"/>
      <c r="L95" s="3" t="n"/>
      <c r="M95" s="3" t="n"/>
      <c r="N95" s="7">
        <f>IF(A95="","",IF(L95="Concluída",100%,IF(L95="Em andamento",50%,0%)))</f>
        <v/>
      </c>
      <c r="O95" s="8">
        <f>IF(A95="","",IF(L95="Concluída",0,IF(H95="","",H95-TODAY())))</f>
        <v/>
      </c>
      <c r="P95" s="27">
        <f>IF(A95="","",IF(OR(J95="",K95=""),"",K95-J95))</f>
        <v/>
      </c>
      <c r="Q95" s="4" t="n"/>
    </row>
    <row r="96" ht="36" customHeight="1">
      <c r="A96" s="3" t="n"/>
      <c r="B96" s="3" t="n"/>
      <c r="C96" s="4" t="n"/>
      <c r="D96" s="4" t="n"/>
      <c r="E96" s="4" t="n"/>
      <c r="F96" s="4" t="n"/>
      <c r="G96" s="32" t="n"/>
      <c r="H96" s="32" t="n"/>
      <c r="I96" s="4" t="n"/>
      <c r="J96" s="26" t="n"/>
      <c r="K96" s="26" t="n"/>
      <c r="L96" s="3" t="n"/>
      <c r="M96" s="3" t="n"/>
      <c r="N96" s="10">
        <f>IF(A96="","",IF(L96="Concluída",100%,IF(L96="Em andamento",50%,0%)))</f>
        <v/>
      </c>
      <c r="O96" s="11">
        <f>IF(A96="","",IF(L96="Concluída",0,IF(H96="","",H96-TODAY())))</f>
        <v/>
      </c>
      <c r="P96" s="28">
        <f>IF(A96="","",IF(OR(J96="",K96=""),"",K96-J96))</f>
        <v/>
      </c>
      <c r="Q96" s="4" t="n"/>
    </row>
    <row r="97" ht="36" customHeight="1">
      <c r="A97" s="3" t="n"/>
      <c r="B97" s="3" t="n"/>
      <c r="C97" s="4" t="n"/>
      <c r="D97" s="4" t="n"/>
      <c r="E97" s="4" t="n"/>
      <c r="F97" s="4" t="n"/>
      <c r="G97" s="32" t="n"/>
      <c r="H97" s="32" t="n"/>
      <c r="I97" s="4" t="n"/>
      <c r="J97" s="26" t="n"/>
      <c r="K97" s="26" t="n"/>
      <c r="L97" s="3" t="n"/>
      <c r="M97" s="3" t="n"/>
      <c r="N97" s="7">
        <f>IF(A97="","",IF(L97="Concluída",100%,IF(L97="Em andamento",50%,0%)))</f>
        <v/>
      </c>
      <c r="O97" s="8">
        <f>IF(A97="","",IF(L97="Concluída",0,IF(H97="","",H97-TODAY())))</f>
        <v/>
      </c>
      <c r="P97" s="27">
        <f>IF(A97="","",IF(OR(J97="",K97=""),"",K97-J97))</f>
        <v/>
      </c>
      <c r="Q97" s="4" t="n"/>
    </row>
    <row r="98" ht="36" customHeight="1">
      <c r="A98" s="3" t="n"/>
      <c r="B98" s="3" t="n"/>
      <c r="C98" s="4" t="n"/>
      <c r="D98" s="4" t="n"/>
      <c r="E98" s="4" t="n"/>
      <c r="F98" s="4" t="n"/>
      <c r="G98" s="32" t="n"/>
      <c r="H98" s="32" t="n"/>
      <c r="I98" s="4" t="n"/>
      <c r="J98" s="26" t="n"/>
      <c r="K98" s="26" t="n"/>
      <c r="L98" s="3" t="n"/>
      <c r="M98" s="3" t="n"/>
      <c r="N98" s="10">
        <f>IF(A98="","",IF(L98="Concluída",100%,IF(L98="Em andamento",50%,0%)))</f>
        <v/>
      </c>
      <c r="O98" s="11">
        <f>IF(A98="","",IF(L98="Concluída",0,IF(H98="","",H98-TODAY())))</f>
        <v/>
      </c>
      <c r="P98" s="28">
        <f>IF(A98="","",IF(OR(J98="",K98=""),"",K98-J98))</f>
        <v/>
      </c>
      <c r="Q98" s="4" t="n"/>
    </row>
    <row r="99" ht="36" customHeight="1">
      <c r="A99" s="3" t="n"/>
      <c r="B99" s="3" t="n"/>
      <c r="C99" s="4" t="n"/>
      <c r="D99" s="4" t="n"/>
      <c r="E99" s="4" t="n"/>
      <c r="F99" s="4" t="n"/>
      <c r="G99" s="32" t="n"/>
      <c r="H99" s="32" t="n"/>
      <c r="I99" s="4" t="n"/>
      <c r="J99" s="26" t="n"/>
      <c r="K99" s="26" t="n"/>
      <c r="L99" s="3" t="n"/>
      <c r="M99" s="3" t="n"/>
      <c r="N99" s="7">
        <f>IF(A99="","",IF(L99="Concluída",100%,IF(L99="Em andamento",50%,0%)))</f>
        <v/>
      </c>
      <c r="O99" s="8">
        <f>IF(A99="","",IF(L99="Concluída",0,IF(H99="","",H99-TODAY())))</f>
        <v/>
      </c>
      <c r="P99" s="27">
        <f>IF(A99="","",IF(OR(J99="",K99=""),"",K99-J99))</f>
        <v/>
      </c>
      <c r="Q99" s="4" t="n"/>
    </row>
    <row r="100" ht="36" customHeight="1">
      <c r="A100" s="3" t="n"/>
      <c r="B100" s="3" t="n"/>
      <c r="C100" s="4" t="n"/>
      <c r="D100" s="4" t="n"/>
      <c r="E100" s="4" t="n"/>
      <c r="F100" s="4" t="n"/>
      <c r="G100" s="32" t="n"/>
      <c r="H100" s="32" t="n"/>
      <c r="I100" s="4" t="n"/>
      <c r="J100" s="26" t="n"/>
      <c r="K100" s="26" t="n"/>
      <c r="L100" s="3" t="n"/>
      <c r="M100" s="3" t="n"/>
      <c r="N100" s="10">
        <f>IF(A100="","",IF(L100="Concluída",100%,IF(L100="Em andamento",50%,0%)))</f>
        <v/>
      </c>
      <c r="O100" s="11">
        <f>IF(A100="","",IF(L100="Concluída",0,IF(H100="","",H100-TODAY())))</f>
        <v/>
      </c>
      <c r="P100" s="28">
        <f>IF(A100="","",IF(OR(J100="",K100=""),"",K100-J100))</f>
        <v/>
      </c>
      <c r="Q100" s="4" t="n"/>
    </row>
    <row r="101" ht="36" customHeight="1">
      <c r="A101" s="3" t="n"/>
      <c r="B101" s="3" t="n"/>
      <c r="C101" s="4" t="n"/>
      <c r="D101" s="4" t="n"/>
      <c r="E101" s="4" t="n"/>
      <c r="F101" s="4" t="n"/>
      <c r="G101" s="32" t="n"/>
      <c r="H101" s="32" t="n"/>
      <c r="I101" s="4" t="n"/>
      <c r="J101" s="26" t="n"/>
      <c r="K101" s="26" t="n"/>
      <c r="L101" s="3" t="n"/>
      <c r="M101" s="3" t="n"/>
      <c r="N101" s="7">
        <f>IF(A101="","",IF(L101="Concluída",100%,IF(L101="Em andamento",50%,0%)))</f>
        <v/>
      </c>
      <c r="O101" s="8">
        <f>IF(A101="","",IF(L101="Concluída",0,IF(H101="","",H101-TODAY())))</f>
        <v/>
      </c>
      <c r="P101" s="27">
        <f>IF(A101="","",IF(OR(J101="",K101=""),"",K101-J101))</f>
        <v/>
      </c>
      <c r="Q101" s="4" t="n"/>
    </row>
    <row r="102" ht="36" customHeight="1">
      <c r="A102" s="3" t="n"/>
      <c r="B102" s="3" t="n"/>
      <c r="C102" s="4" t="n"/>
      <c r="D102" s="4" t="n"/>
      <c r="E102" s="4" t="n"/>
      <c r="F102" s="4" t="n"/>
      <c r="G102" s="32" t="n"/>
      <c r="H102" s="32" t="n"/>
      <c r="I102" s="4" t="n"/>
      <c r="J102" s="26" t="n"/>
      <c r="K102" s="26" t="n"/>
      <c r="L102" s="3" t="n"/>
      <c r="M102" s="3" t="n"/>
      <c r="N102" s="10">
        <f>IF(A102="","",IF(L102="Concluída",100%,IF(L102="Em andamento",50%,0%)))</f>
        <v/>
      </c>
      <c r="O102" s="11">
        <f>IF(A102="","",IF(L102="Concluída",0,IF(H102="","",H102-TODAY())))</f>
        <v/>
      </c>
      <c r="P102" s="28">
        <f>IF(A102="","",IF(OR(J102="",K102=""),"",K102-J102))</f>
        <v/>
      </c>
      <c r="Q102" s="4" t="n"/>
    </row>
  </sheetData>
  <autoFilter ref="A2:Q102"/>
  <mergeCells count="1">
    <mergeCell ref="A1:Q1"/>
  </mergeCells>
  <conditionalFormatting sqref="A3:Q102">
    <cfRule type="expression" priority="1" dxfId="0">
      <formula>AND($A3&lt;&gt;"",$L3="Concluída")</formula>
    </cfRule>
  </conditionalFormatting>
  <conditionalFormatting sqref="H3:H102">
    <cfRule type="expression" priority="2" dxfId="1">
      <formula>AND($A3&lt;&gt;"",$H3&lt;&gt;"",$H3&lt;TODAY(),$L3&lt;&gt;"Concluída")</formula>
    </cfRule>
  </conditionalFormatting>
  <conditionalFormatting sqref="M3:M102">
    <cfRule type="expression" priority="3" dxfId="1">
      <formula>$M3="Alta"</formula>
    </cfRule>
  </conditionalFormatting>
  <conditionalFormatting sqref="O3:O102">
    <cfRule type="cellIs" priority="4" operator="lessThan" dxfId="2">
      <formula>0</formula>
    </cfRule>
  </conditionalFormatting>
  <conditionalFormatting sqref="P3:P102">
    <cfRule type="cellIs" priority="5" operator="greaterThan" dxfId="2">
      <formula>0</formula>
    </cfRule>
    <cfRule type="cellIs" priority="6" operator="lessThan" dxfId="3">
      <formula>0</formula>
    </cfRule>
  </conditionalFormatting>
  <dataValidations count="7">
    <dataValidation sqref="B3:B102" showErrorMessage="1" showInputMessage="1" allowBlank="1" type="list">
      <formula1>"Pessoal,Casa,Financeiro,Trabalho,Estudos,Saúde"</formula1>
    </dataValidation>
    <dataValidation sqref="L3:L102" showErrorMessage="1" showInputMessage="1" allowBlank="1" type="list">
      <formula1>"Não iniciada,Em andamento,Concluída,Atrasada,Cancelada"</formula1>
    </dataValidation>
    <dataValidation sqref="M3:M102" showErrorMessage="1" showInputMessage="1" allowBlank="1" type="list">
      <formula1>"Alta,Média,Baixa"</formula1>
    </dataValidation>
    <dataValidation sqref="G3:G102" showErrorMessage="1" showInputMessage="1" allowBlank="1" type="date" operator="greaterThan">
      <formula1>1</formula1>
    </dataValidation>
    <dataValidation sqref="H3:H102" showErrorMessage="1" showInputMessage="1" allowBlank="1" type="date" operator="greaterThan">
      <formula1>1</formula1>
    </dataValidation>
    <dataValidation sqref="J3:J102" showErrorMessage="1" showInputMessage="1" allowBlank="1" type="decimal" operator="greaterThanOrEqual">
      <formula1>0</formula1>
    </dataValidation>
    <dataValidation sqref="K3:K102" showErrorMessage="1" showInputMessage="1" allowBlank="1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3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18" customWidth="1" min="3" max="3"/>
    <col width="17" customWidth="1" min="4" max="4"/>
    <col width="14" customWidth="1" min="5" max="5"/>
    <col width="18" customWidth="1" min="6" max="6"/>
    <col width="18" customWidth="1" min="7" max="7"/>
    <col width="15" customWidth="1" min="8" max="8"/>
    <col width="18" customWidth="1" min="9" max="9"/>
    <col width="18" customWidth="1" min="10" max="10"/>
    <col width="29" customWidth="1" min="11" max="11"/>
    <col width="12" customWidth="1" min="12" max="12"/>
    <col width="18" customWidth="1" min="13" max="13"/>
  </cols>
  <sheetData>
    <row r="1" ht="28" customHeight="1">
      <c r="A1" s="1" t="inlineStr">
        <is>
          <t>Dashboard Executivo — Plano 5W2H</t>
        </is>
      </c>
    </row>
    <row r="2"/>
    <row r="3">
      <c r="A3" s="13" t="inlineStr">
        <is>
          <t>Total de ações</t>
        </is>
      </c>
      <c r="C3" s="13" t="inlineStr">
        <is>
          <t>Ações concluídas</t>
        </is>
      </c>
      <c r="E3" s="13" t="inlineStr">
        <is>
          <t>% geral concluído</t>
        </is>
      </c>
      <c r="G3" s="13" t="inlineStr">
        <is>
          <t>Custo total previsto</t>
        </is>
      </c>
      <c r="I3" s="13" t="inlineStr">
        <is>
          <t>Custo total realizado</t>
        </is>
      </c>
      <c r="K3" s="13" t="inlineStr">
        <is>
          <t>Média por ação</t>
        </is>
      </c>
    </row>
    <row r="4">
      <c r="A4" s="14">
        <f>COUNTA('Plano 5W2H'!$A$3:$A$102)</f>
        <v/>
      </c>
      <c r="C4" s="14">
        <f>COUNTIF('Plano 5W2H'!$L$3:$L$102,"Concluída")</f>
        <v/>
      </c>
      <c r="E4" s="15">
        <f>IFERROR(AVERAGE('Plano 5W2H'!$N$3:$N$102),0)</f>
        <v/>
      </c>
      <c r="G4" s="29">
        <f>SUM('Plano 5W2H'!$J$3:$J$102)</f>
        <v/>
      </c>
      <c r="I4" s="29">
        <f>SUM('Plano 5W2H'!$K$3:$K$102)</f>
        <v/>
      </c>
      <c r="K4" s="29">
        <f>IFERROR(AVERAGE('Plano 5W2H'!$J$3:$J$102),0)</f>
        <v/>
      </c>
    </row>
    <row r="5"/>
    <row r="6">
      <c r="A6" s="13" t="inlineStr">
        <is>
          <t>Ações atrasadas</t>
        </is>
      </c>
      <c r="C6" s="13" t="inlineStr">
        <is>
          <t>Prazos vencidos em aberto</t>
        </is>
      </c>
    </row>
    <row r="7">
      <c r="A7" s="14">
        <f>COUNTIF('Plano 5W2H'!$L$3:$L$102,"Atrasada")</f>
        <v/>
      </c>
      <c r="C7" s="14">
        <f>COUNTIFS('Plano 5W2H'!$A$3:$A$102,"&lt;&gt;" ,'Plano 5W2H'!$H$3:$H$102,"&lt;"&amp;TODAY(),'Plano 5W2H'!$L$3:$L$102,"&lt;&gt;Concluída",'Plano 5W2H'!$L$3:$L$102,"&lt;&gt;Cancelada")</f>
        <v/>
      </c>
    </row>
    <row r="8"/>
    <row r="9"/>
    <row r="10">
      <c r="A10" s="2" t="inlineStr">
        <is>
          <t>Status</t>
        </is>
      </c>
      <c r="B10" s="2" t="inlineStr">
        <is>
          <t>Quantidade</t>
        </is>
      </c>
      <c r="D10" s="2" t="inlineStr">
        <is>
          <t>Categoria</t>
        </is>
      </c>
      <c r="E10" s="2" t="inlineStr">
        <is>
          <t>Quantidade</t>
        </is>
      </c>
      <c r="F10" s="2" t="inlineStr">
        <is>
          <t>Custo previsto</t>
        </is>
      </c>
      <c r="H10" s="2" t="inlineStr">
        <is>
          <t>Prioridade</t>
        </is>
      </c>
      <c r="I10" s="2" t="inlineStr">
        <is>
          <t>Quantidade</t>
        </is>
      </c>
      <c r="K10" s="2" t="inlineStr">
        <is>
          <t>Responsável</t>
        </is>
      </c>
      <c r="L10" s="2" t="inlineStr">
        <is>
          <t>Ações</t>
        </is>
      </c>
      <c r="M10" s="2" t="inlineStr">
        <is>
          <t>Custo previsto</t>
        </is>
      </c>
    </row>
    <row r="11">
      <c r="A11" s="17" t="inlineStr">
        <is>
          <t>Não iniciada</t>
        </is>
      </c>
      <c r="B11" s="18">
        <f>COUNTIF('Plano 5W2H'!$L$3:$L$102,A11)</f>
        <v/>
      </c>
      <c r="D11" s="17" t="inlineStr">
        <is>
          <t>Pessoal</t>
        </is>
      </c>
      <c r="E11" s="18">
        <f>COUNTIF('Plano 5W2H'!$B$3:$B$102,D11)</f>
        <v/>
      </c>
      <c r="F11" s="27">
        <f>SUMIF('Plano 5W2H'!$B$3:$B$102,D11,'Plano 5W2H'!$J$3:$J$102)</f>
        <v/>
      </c>
      <c r="H11" s="17" t="inlineStr">
        <is>
          <t>Alta</t>
        </is>
      </c>
      <c r="I11" s="18">
        <f>COUNTIF('Plano 5W2H'!$M$3:$M$102,H11)</f>
        <v/>
      </c>
      <c r="K11" s="17" t="inlineStr">
        <is>
          <t>João Silva</t>
        </is>
      </c>
      <c r="L11" s="18">
        <f>COUNTIF('Plano 5W2H'!$F$3:$F$102,K11)</f>
        <v/>
      </c>
      <c r="M11" s="27">
        <f>SUMIF('Plano 5W2H'!$F$3:$F$102,K11,'Plano 5W2H'!$J$3:$J$102)</f>
        <v/>
      </c>
    </row>
    <row r="12">
      <c r="A12" s="19" t="inlineStr">
        <is>
          <t>Em andamento</t>
        </is>
      </c>
      <c r="B12" s="20">
        <f>COUNTIF('Plano 5W2H'!$L$3:$L$102,A12)</f>
        <v/>
      </c>
      <c r="D12" s="19" t="inlineStr">
        <is>
          <t>Casa</t>
        </is>
      </c>
      <c r="E12" s="20">
        <f>COUNTIF('Plano 5W2H'!$B$3:$B$102,D12)</f>
        <v/>
      </c>
      <c r="F12" s="28">
        <f>SUMIF('Plano 5W2H'!$B$3:$B$102,D12,'Plano 5W2H'!$J$3:$J$102)</f>
        <v/>
      </c>
      <c r="H12" s="19" t="inlineStr">
        <is>
          <t>Média</t>
        </is>
      </c>
      <c r="I12" s="20">
        <f>COUNTIF('Plano 5W2H'!$M$3:$M$102,H12)</f>
        <v/>
      </c>
      <c r="K12" s="19" t="inlineStr">
        <is>
          <t>Maria Oliveira</t>
        </is>
      </c>
      <c r="L12" s="20">
        <f>COUNTIF('Plano 5W2H'!$F$3:$F$102,K12)</f>
        <v/>
      </c>
      <c r="M12" s="28">
        <f>SUMIF('Plano 5W2H'!$F$3:$F$102,K12,'Plano 5W2H'!$J$3:$J$102)</f>
        <v/>
      </c>
    </row>
    <row r="13">
      <c r="A13" s="17" t="inlineStr">
        <is>
          <t>Concluída</t>
        </is>
      </c>
      <c r="B13" s="18">
        <f>COUNTIF('Plano 5W2H'!$L$3:$L$102,A13)</f>
        <v/>
      </c>
      <c r="D13" s="17" t="inlineStr">
        <is>
          <t>Financeiro</t>
        </is>
      </c>
      <c r="E13" s="18">
        <f>COUNTIF('Plano 5W2H'!$B$3:$B$102,D13)</f>
        <v/>
      </c>
      <c r="F13" s="27">
        <f>SUMIF('Plano 5W2H'!$B$3:$B$102,D13,'Plano 5W2H'!$J$3:$J$102)</f>
        <v/>
      </c>
      <c r="H13" s="17" t="inlineStr">
        <is>
          <t>Baixa</t>
        </is>
      </c>
      <c r="I13" s="18">
        <f>COUNTIF('Plano 5W2H'!$M$3:$M$102,H13)</f>
        <v/>
      </c>
      <c r="K13" s="17" t="inlineStr">
        <is>
          <t>Pedro Santos</t>
        </is>
      </c>
      <c r="L13" s="18">
        <f>COUNTIF('Plano 5W2H'!$F$3:$F$102,K13)</f>
        <v/>
      </c>
      <c r="M13" s="27">
        <f>SUMIF('Plano 5W2H'!$F$3:$F$102,K13,'Plano 5W2H'!$J$3:$J$102)</f>
        <v/>
      </c>
    </row>
    <row r="14">
      <c r="A14" s="19" t="inlineStr">
        <is>
          <t>Atrasada</t>
        </is>
      </c>
      <c r="B14" s="20">
        <f>COUNTIF('Plano 5W2H'!$L$3:$L$102,A14)</f>
        <v/>
      </c>
      <c r="D14" s="19" t="inlineStr">
        <is>
          <t>Trabalho</t>
        </is>
      </c>
      <c r="E14" s="20">
        <f>COUNTIF('Plano 5W2H'!$B$3:$B$102,D14)</f>
        <v/>
      </c>
      <c r="F14" s="28">
        <f>SUMIF('Plano 5W2H'!$B$3:$B$102,D14,'Plano 5W2H'!$J$3:$J$102)</f>
        <v/>
      </c>
      <c r="H14" s="19" t="n"/>
      <c r="I14" s="20" t="n"/>
      <c r="K14" s="19" t="inlineStr">
        <is>
          <t>Ana Souza</t>
        </is>
      </c>
      <c r="L14" s="20">
        <f>COUNTIF('Plano 5W2H'!$F$3:$F$102,K14)</f>
        <v/>
      </c>
      <c r="M14" s="28">
        <f>SUMIF('Plano 5W2H'!$F$3:$F$102,K14,'Plano 5W2H'!$J$3:$J$102)</f>
        <v/>
      </c>
    </row>
    <row r="15">
      <c r="A15" s="17" t="inlineStr">
        <is>
          <t>Cancelada</t>
        </is>
      </c>
      <c r="B15" s="18">
        <f>COUNTIF('Plano 5W2H'!$L$3:$L$102,A15)</f>
        <v/>
      </c>
      <c r="D15" s="17" t="inlineStr">
        <is>
          <t>Estudos</t>
        </is>
      </c>
      <c r="E15" s="18">
        <f>COUNTIF('Plano 5W2H'!$B$3:$B$102,D15)</f>
        <v/>
      </c>
      <c r="F15" s="27">
        <f>SUMIF('Plano 5W2H'!$B$3:$B$102,D15,'Plano 5W2H'!$J$3:$J$102)</f>
        <v/>
      </c>
      <c r="H15" s="17" t="n"/>
      <c r="I15" s="18" t="n"/>
      <c r="K15" s="17" t="inlineStr">
        <is>
          <t>Carlos Pereira</t>
        </is>
      </c>
      <c r="L15" s="18">
        <f>COUNTIF('Plano 5W2H'!$F$3:$F$102,K15)</f>
        <v/>
      </c>
      <c r="M15" s="27">
        <f>SUMIF('Plano 5W2H'!$F$3:$F$102,K15,'Plano 5W2H'!$J$3:$J$102)</f>
        <v/>
      </c>
    </row>
    <row r="16">
      <c r="A16" s="19" t="n"/>
      <c r="B16" s="20" t="n"/>
      <c r="D16" s="19" t="inlineStr">
        <is>
          <t>Saúde</t>
        </is>
      </c>
      <c r="E16" s="20">
        <f>COUNTIF('Plano 5W2H'!$B$3:$B$102,D16)</f>
        <v/>
      </c>
      <c r="F16" s="28">
        <f>SUMIF('Plano 5W2H'!$B$3:$B$102,D16,'Plano 5W2H'!$J$3:$J$102)</f>
        <v/>
      </c>
      <c r="H16" s="19" t="n"/>
      <c r="I16" s="20" t="n"/>
      <c r="K16" s="19" t="inlineStr">
        <is>
          <t>Juliana Costa</t>
        </is>
      </c>
      <c r="L16" s="20">
        <f>COUNTIF('Plano 5W2H'!$F$3:$F$102,K16)</f>
        <v/>
      </c>
      <c r="M16" s="28">
        <f>SUMIF('Plano 5W2H'!$F$3:$F$102,K16,'Plano 5W2H'!$J$3:$J$102)</f>
        <v/>
      </c>
    </row>
    <row r="17">
      <c r="A17" s="17" t="n"/>
      <c r="B17" s="18" t="n"/>
      <c r="D17" s="17" t="n"/>
      <c r="E17" s="18" t="n"/>
      <c r="F17" s="17" t="n"/>
      <c r="H17" s="17" t="n"/>
      <c r="I17" s="18" t="n"/>
      <c r="K17" s="17" t="inlineStr">
        <is>
          <t>Rafael Almeida</t>
        </is>
      </c>
      <c r="L17" s="18">
        <f>COUNTIF('Plano 5W2H'!$F$3:$F$102,K17)</f>
        <v/>
      </c>
      <c r="M17" s="27">
        <f>SUMIF('Plano 5W2H'!$F$3:$F$102,K17,'Plano 5W2H'!$J$3:$J$102)</f>
        <v/>
      </c>
    </row>
    <row r="18">
      <c r="A18" s="19" t="n"/>
      <c r="B18" s="20" t="n"/>
      <c r="D18" s="19" t="n"/>
      <c r="E18" s="20" t="n"/>
      <c r="F18" s="19" t="n"/>
      <c r="H18" s="19" t="n"/>
      <c r="I18" s="20" t="n"/>
      <c r="K18" s="19" t="inlineStr">
        <is>
          <t>Camila Ferreira</t>
        </is>
      </c>
      <c r="L18" s="20">
        <f>COUNTIF('Plano 5W2H'!$F$3:$F$102,K18)</f>
        <v/>
      </c>
      <c r="M18" s="28">
        <f>SUMIF('Plano 5W2H'!$F$3:$F$102,K18,'Plano 5W2H'!$J$3:$J$102)</f>
        <v/>
      </c>
    </row>
    <row r="19">
      <c r="A19" s="17" t="n"/>
      <c r="B19" s="18" t="n"/>
      <c r="D19" s="17" t="n"/>
      <c r="E19" s="18" t="n"/>
      <c r="F19" s="17" t="n"/>
      <c r="H19" s="17" t="n"/>
      <c r="I19" s="18" t="n"/>
      <c r="K19" s="17" t="inlineStr">
        <is>
          <t>Lucas Rodrigues</t>
        </is>
      </c>
      <c r="L19" s="18">
        <f>COUNTIF('Plano 5W2H'!$F$3:$F$102,K19)</f>
        <v/>
      </c>
      <c r="M19" s="27">
        <f>SUMIF('Plano 5W2H'!$F$3:$F$102,K19,'Plano 5W2H'!$J$3:$J$102)</f>
        <v/>
      </c>
    </row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>
      <c r="J37" s="13" t="inlineStr">
        <is>
          <t>Consulta rápida por ID</t>
        </is>
      </c>
    </row>
    <row r="38">
      <c r="J38" s="2" t="inlineStr">
        <is>
          <t>ID informado</t>
        </is>
      </c>
      <c r="K38" s="4" t="inlineStr">
        <is>
          <t>AC-2026-001</t>
        </is>
      </c>
    </row>
    <row r="39">
      <c r="J39" s="2" t="inlineStr">
        <is>
          <t>Ação</t>
        </is>
      </c>
      <c r="K39" s="19">
        <f>IF($K$38="","",IFERROR(VLOOKUP($K$38,'Plano 5W2H'!$A$3:$Q$102,3,FALSE),"ID não encontrado"))</f>
        <v/>
      </c>
    </row>
    <row r="40">
      <c r="J40" s="2" t="inlineStr">
        <is>
          <t>Responsável</t>
        </is>
      </c>
      <c r="K40" s="19">
        <f>IF($K$38="","",IFERROR(VLOOKUP($K$38,'Plano 5W2H'!$A$3:$Q$102,6,FALSE),"ID não encontrado"))</f>
        <v/>
      </c>
    </row>
    <row r="41">
      <c r="J41" s="2" t="inlineStr">
        <is>
          <t>Prazo final</t>
        </is>
      </c>
      <c r="K41" s="33">
        <f>IF($K$38="","",IFERROR(VLOOKUP($K$38,'Plano 5W2H'!$A$3:$Q$102,8,FALSE),"ID não encontrado"))</f>
        <v/>
      </c>
    </row>
    <row r="42">
      <c r="J42" s="2" t="inlineStr">
        <is>
          <t>Status</t>
        </is>
      </c>
      <c r="K42" s="19">
        <f>IF($K$38="","",IFERROR(VLOOKUP($K$38,'Plano 5W2H'!$A$3:$Q$102,12,FALSE),"ID não encontrado"))</f>
        <v/>
      </c>
    </row>
    <row r="43">
      <c r="J43" s="2" t="inlineStr">
        <is>
          <t>Custo previsto</t>
        </is>
      </c>
      <c r="K43" s="31">
        <f>IF($K$38="","",IFERROR(VLOOKUP($K$38,'Plano 5W2H'!$A$3:$Q$102,10,FALSE),0))</f>
        <v/>
      </c>
    </row>
  </sheetData>
  <mergeCells count="1">
    <mergeCell ref="A1:M1"/>
  </mergeCells>
  <dataValidations count="1">
    <dataValidation sqref="K38" showErrorMessage="1" showInputMessage="1" allowBlank="1" type="list">
      <formula1>='Plano 5W2H'!$A$3:$A$102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7"/>
  <sheetViews>
    <sheetView showGridLines="0" workbookViewId="0">
      <selection activeCell="A1" sqref="A1"/>
    </sheetView>
  </sheetViews>
  <sheetFormatPr baseColWidth="8" defaultRowHeight="15"/>
  <cols>
    <col width="29" customWidth="1" min="1" max="1"/>
    <col width="92" customWidth="1" min="2" max="2"/>
    <col width="4" customWidth="1" min="3" max="3"/>
    <col width="4" customWidth="1" min="4" max="4"/>
    <col width="4" customWidth="1" min="5" max="5"/>
    <col width="4" customWidth="1" min="6" max="6"/>
  </cols>
  <sheetData>
    <row r="1" ht="28" customHeight="1">
      <c r="A1" s="1" t="inlineStr">
        <is>
          <t>Instruções de Uso — Workbook 5W2H</t>
        </is>
      </c>
    </row>
    <row r="2"/>
    <row r="3">
      <c r="A3" s="2" t="inlineStr">
        <is>
          <t>Orientações rápidas</t>
        </is>
      </c>
    </row>
    <row r="4" ht="28" customHeight="1">
      <c r="A4" s="23" t="n">
        <v>1</v>
      </c>
      <c r="B4" s="17" t="inlineStr">
        <is>
          <t>Preencha os campos 5W2H na aba Plano 5W2H.</t>
        </is>
      </c>
    </row>
    <row r="5" ht="28" customHeight="1">
      <c r="A5" s="23" t="n">
        <v>2</v>
      </c>
      <c r="B5" s="19" t="inlineStr">
        <is>
          <t>Informe custos previstos e realizados em formato de moeda.</t>
        </is>
      </c>
    </row>
    <row r="6" ht="28" customHeight="1">
      <c r="A6" s="23" t="n">
        <v>3</v>
      </c>
      <c r="B6" s="17" t="inlineStr">
        <is>
          <t>Atualize status e prioridade conforme a evolução de cada ação.</t>
        </is>
      </c>
    </row>
    <row r="7" ht="28" customHeight="1">
      <c r="A7" s="23" t="n">
        <v>4</v>
      </c>
      <c r="B7" s="19" t="inlineStr">
        <is>
          <t>Use os filtros para localizar ações por responsável, cidade ou categoria.</t>
        </is>
      </c>
    </row>
    <row r="8" ht="28" customHeight="1">
      <c r="A8" s="23" t="n">
        <v>5</v>
      </c>
      <c r="B8" s="17" t="inlineStr">
        <is>
          <t>Consulte o Dashboard para acompanhar prazos, custos e desempenho.</t>
        </is>
      </c>
    </row>
    <row r="9"/>
    <row r="10">
      <c r="A10" s="2" t="inlineStr">
        <is>
          <t>Campos calculados automaticamente</t>
        </is>
      </c>
    </row>
    <row r="11" ht="34" customHeight="1">
      <c r="A11" s="24" t="inlineStr">
        <is>
          <t>% concluído</t>
        </is>
      </c>
      <c r="B11" s="17" t="inlineStr">
        <is>
          <t>Calculado pelo status: Concluída = 100%, Em andamento = 50% e demais status = 0%.</t>
        </is>
      </c>
    </row>
    <row r="12" ht="34" customHeight="1">
      <c r="A12" s="24" t="inlineStr">
        <is>
          <t>Dias restantes</t>
        </is>
      </c>
      <c r="B12" s="19" t="inlineStr">
        <is>
          <t>Mostra a diferença entre o prazo final e a data atual; valores negativos indicam prazo vencido.</t>
        </is>
      </c>
    </row>
    <row r="13" ht="34" customHeight="1">
      <c r="A13" s="24" t="inlineStr">
        <is>
          <t>Desvio de custo</t>
        </is>
      </c>
      <c r="B13" s="17" t="inlineStr">
        <is>
          <t>Compara o custo realizado com o custo previsto. Valor positivo indica gasto acima do previsto.</t>
        </is>
      </c>
    </row>
    <row r="14" ht="34" customHeight="1">
      <c r="A14" s="24" t="inlineStr">
        <is>
          <t>Destaques visuais</t>
        </is>
      </c>
      <c r="B14" s="19" t="inlineStr">
        <is>
          <t>Prazos vencidos, prioridades altas e ações concluídas recebem cores de acompanhamento.</t>
        </is>
      </c>
    </row>
    <row r="15"/>
    <row r="16"/>
    <row r="17" ht="42" customHeight="1">
      <c r="A17" s="2" t="inlineStr">
        <is>
          <t>Sugestão de rotina</t>
        </is>
      </c>
      <c r="B17" s="4" t="inlineStr">
        <is>
          <t>Revise semanalmente as ações em andamento, registre custos realizados e trate primeiro as prioridades altas e os prazos vencidos.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2026-09-08T17:34:50Z</dcterms:created>
  <dcterms:modified xmlns:dcterms="http://purl.org/dc/terms/" xmlns:xsi="http://www.w3.org/2001/XMLSchema-instance" xsi:type="dcterms:W3CDTF">2026-09-08T17:34:50Z</dcterms:modified>
</cp:coreProperties>
</file>